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__vorlesung__\aktuelle_forschung_biomechanik\afb_21ss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" i="1"/>
  <c r="C3" i="1"/>
  <c r="G4" i="1" l="1"/>
  <c r="I4" i="1" s="1"/>
  <c r="G3" i="1"/>
  <c r="D3" i="1"/>
  <c r="E3" i="1" s="1"/>
  <c r="O11" i="1"/>
  <c r="N11" i="1"/>
  <c r="B3" i="1"/>
  <c r="B4" i="1" s="1"/>
  <c r="I3" i="1" l="1"/>
  <c r="J3" i="1" s="1"/>
  <c r="G5" i="1"/>
  <c r="G6" i="1" s="1"/>
  <c r="G7" i="1" s="1"/>
  <c r="B5" i="1"/>
  <c r="D4" i="1"/>
  <c r="F3" i="1"/>
  <c r="I5" i="1" l="1"/>
  <c r="I6" i="1"/>
  <c r="G8" i="1"/>
  <c r="I7" i="1"/>
  <c r="B6" i="1"/>
  <c r="D5" i="1"/>
  <c r="F4" i="1"/>
  <c r="J4" i="1" s="1"/>
  <c r="A3" i="1"/>
  <c r="G9" i="1" l="1"/>
  <c r="I8" i="1"/>
  <c r="B7" i="1"/>
  <c r="D6" i="1"/>
  <c r="F5" i="1"/>
  <c r="J5" i="1" s="1"/>
  <c r="A4" i="1"/>
  <c r="C4" i="1" s="1"/>
  <c r="E4" i="1" s="1"/>
  <c r="G10" i="1" l="1"/>
  <c r="I9" i="1"/>
  <c r="B8" i="1"/>
  <c r="D7" i="1"/>
  <c r="A5" i="1"/>
  <c r="C5" i="1" s="1"/>
  <c r="E5" i="1" s="1"/>
  <c r="F6" i="1"/>
  <c r="J6" i="1" s="1"/>
  <c r="G11" i="1" l="1"/>
  <c r="I10" i="1"/>
  <c r="B9" i="1"/>
  <c r="D8" i="1"/>
  <c r="A6" i="1"/>
  <c r="C6" i="1" s="1"/>
  <c r="E6" i="1" s="1"/>
  <c r="F7" i="1"/>
  <c r="J7" i="1" s="1"/>
  <c r="G12" i="1" l="1"/>
  <c r="I11" i="1"/>
  <c r="B10" i="1"/>
  <c r="D9" i="1"/>
  <c r="A7" i="1"/>
  <c r="C7" i="1" s="1"/>
  <c r="E7" i="1" s="1"/>
  <c r="F8" i="1"/>
  <c r="J8" i="1" s="1"/>
  <c r="G13" i="1" l="1"/>
  <c r="I12" i="1"/>
  <c r="B11" i="1"/>
  <c r="D10" i="1"/>
  <c r="A8" i="1"/>
  <c r="C8" i="1" s="1"/>
  <c r="E8" i="1" s="1"/>
  <c r="F9" i="1"/>
  <c r="J9" i="1" s="1"/>
  <c r="G14" i="1" l="1"/>
  <c r="I13" i="1"/>
  <c r="B12" i="1"/>
  <c r="D11" i="1"/>
  <c r="A9" i="1"/>
  <c r="C9" i="1" s="1"/>
  <c r="E9" i="1" s="1"/>
  <c r="F10" i="1"/>
  <c r="J10" i="1" s="1"/>
  <c r="G15" i="1" l="1"/>
  <c r="I14" i="1"/>
  <c r="B13" i="1"/>
  <c r="D12" i="1"/>
  <c r="A10" i="1"/>
  <c r="C10" i="1" s="1"/>
  <c r="E10" i="1" s="1"/>
  <c r="F11" i="1"/>
  <c r="J11" i="1" s="1"/>
  <c r="G16" i="1" l="1"/>
  <c r="I15" i="1"/>
  <c r="B14" i="1"/>
  <c r="D13" i="1"/>
  <c r="A11" i="1"/>
  <c r="C11" i="1" s="1"/>
  <c r="E11" i="1" s="1"/>
  <c r="F12" i="1"/>
  <c r="J12" i="1" s="1"/>
  <c r="G17" i="1" l="1"/>
  <c r="I16" i="1"/>
  <c r="B15" i="1"/>
  <c r="D14" i="1"/>
  <c r="A12" i="1"/>
  <c r="C12" i="1" s="1"/>
  <c r="E12" i="1" s="1"/>
  <c r="F13" i="1"/>
  <c r="J13" i="1" s="1"/>
  <c r="G18" i="1" l="1"/>
  <c r="I17" i="1"/>
  <c r="B16" i="1"/>
  <c r="D15" i="1"/>
  <c r="A13" i="1"/>
  <c r="C13" i="1" s="1"/>
  <c r="E13" i="1" s="1"/>
  <c r="F14" i="1"/>
  <c r="J14" i="1" s="1"/>
  <c r="G19" i="1" l="1"/>
  <c r="I18" i="1"/>
  <c r="B17" i="1"/>
  <c r="D16" i="1"/>
  <c r="A14" i="1"/>
  <c r="C14" i="1" s="1"/>
  <c r="E14" i="1" s="1"/>
  <c r="F15" i="1"/>
  <c r="J15" i="1" s="1"/>
  <c r="G20" i="1" l="1"/>
  <c r="I19" i="1"/>
  <c r="A15" i="1"/>
  <c r="C15" i="1" s="1"/>
  <c r="E15" i="1" s="1"/>
  <c r="B18" i="1"/>
  <c r="D17" i="1"/>
  <c r="F16" i="1"/>
  <c r="J16" i="1" s="1"/>
  <c r="A16" i="1"/>
  <c r="C16" i="1" s="1"/>
  <c r="E16" i="1" s="1"/>
  <c r="G21" i="1" l="1"/>
  <c r="I20" i="1"/>
  <c r="B19" i="1"/>
  <c r="D18" i="1"/>
  <c r="F17" i="1"/>
  <c r="J17" i="1" s="1"/>
  <c r="A17" i="1"/>
  <c r="C17" i="1" s="1"/>
  <c r="E17" i="1" s="1"/>
  <c r="G22" i="1" l="1"/>
  <c r="I21" i="1"/>
  <c r="B20" i="1"/>
  <c r="D19" i="1"/>
  <c r="F18" i="1"/>
  <c r="J18" i="1" s="1"/>
  <c r="A18" i="1"/>
  <c r="C18" i="1" s="1"/>
  <c r="E18" i="1" s="1"/>
  <c r="G23" i="1" l="1"/>
  <c r="I22" i="1"/>
  <c r="B21" i="1"/>
  <c r="D20" i="1"/>
  <c r="F19" i="1"/>
  <c r="J19" i="1" s="1"/>
  <c r="A19" i="1"/>
  <c r="C19" i="1" s="1"/>
  <c r="E19" i="1" s="1"/>
  <c r="G24" i="1" l="1"/>
  <c r="I23" i="1"/>
  <c r="B22" i="1"/>
  <c r="D21" i="1"/>
  <c r="F20" i="1"/>
  <c r="J20" i="1" s="1"/>
  <c r="A20" i="1"/>
  <c r="C20" i="1" s="1"/>
  <c r="E20" i="1" s="1"/>
  <c r="G25" i="1" l="1"/>
  <c r="I24" i="1"/>
  <c r="B23" i="1"/>
  <c r="D22" i="1"/>
  <c r="F21" i="1"/>
  <c r="J21" i="1" s="1"/>
  <c r="A21" i="1"/>
  <c r="C21" i="1" s="1"/>
  <c r="E21" i="1" s="1"/>
  <c r="G26" i="1" l="1"/>
  <c r="I25" i="1"/>
  <c r="B24" i="1"/>
  <c r="D23" i="1"/>
  <c r="F22" i="1"/>
  <c r="J22" i="1" s="1"/>
  <c r="A22" i="1"/>
  <c r="C22" i="1" s="1"/>
  <c r="E22" i="1" s="1"/>
  <c r="G27" i="1" l="1"/>
  <c r="I26" i="1"/>
  <c r="B25" i="1"/>
  <c r="D24" i="1"/>
  <c r="F23" i="1"/>
  <c r="J23" i="1" s="1"/>
  <c r="A23" i="1"/>
  <c r="C23" i="1" s="1"/>
  <c r="E23" i="1" s="1"/>
  <c r="G28" i="1" l="1"/>
  <c r="I27" i="1"/>
  <c r="B26" i="1"/>
  <c r="D25" i="1"/>
  <c r="F24" i="1"/>
  <c r="J24" i="1" s="1"/>
  <c r="A24" i="1"/>
  <c r="C24" i="1" s="1"/>
  <c r="E24" i="1" s="1"/>
  <c r="G29" i="1" l="1"/>
  <c r="I28" i="1"/>
  <c r="B27" i="1"/>
  <c r="D26" i="1"/>
  <c r="F25" i="1"/>
  <c r="J25" i="1" s="1"/>
  <c r="A25" i="1"/>
  <c r="C25" i="1" s="1"/>
  <c r="E25" i="1" s="1"/>
  <c r="G30" i="1" l="1"/>
  <c r="I29" i="1"/>
  <c r="B28" i="1"/>
  <c r="D27" i="1"/>
  <c r="F26" i="1"/>
  <c r="J26" i="1" s="1"/>
  <c r="A26" i="1"/>
  <c r="C26" i="1" s="1"/>
  <c r="E26" i="1" s="1"/>
  <c r="G31" i="1" l="1"/>
  <c r="I30" i="1"/>
  <c r="B29" i="1"/>
  <c r="D28" i="1"/>
  <c r="F27" i="1"/>
  <c r="J27" i="1" s="1"/>
  <c r="A27" i="1"/>
  <c r="C27" i="1" s="1"/>
  <c r="E27" i="1" s="1"/>
  <c r="G32" i="1" l="1"/>
  <c r="I31" i="1"/>
  <c r="B30" i="1"/>
  <c r="D29" i="1"/>
  <c r="F28" i="1"/>
  <c r="J28" i="1" s="1"/>
  <c r="A28" i="1"/>
  <c r="C28" i="1" s="1"/>
  <c r="E28" i="1" s="1"/>
  <c r="G33" i="1" l="1"/>
  <c r="I33" i="1" s="1"/>
  <c r="I32" i="1"/>
  <c r="B31" i="1"/>
  <c r="D30" i="1"/>
  <c r="F29" i="1"/>
  <c r="J29" i="1" s="1"/>
  <c r="A29" i="1"/>
  <c r="C29" i="1" s="1"/>
  <c r="E29" i="1" s="1"/>
  <c r="B32" i="1" l="1"/>
  <c r="D31" i="1"/>
  <c r="F30" i="1"/>
  <c r="J30" i="1" s="1"/>
  <c r="A30" i="1"/>
  <c r="C30" i="1" s="1"/>
  <c r="E30" i="1" s="1"/>
  <c r="B33" i="1" l="1"/>
  <c r="D33" i="1" s="1"/>
  <c r="D32" i="1"/>
  <c r="F31" i="1"/>
  <c r="J31" i="1" s="1"/>
  <c r="A31" i="1"/>
  <c r="C31" i="1" s="1"/>
  <c r="E31" i="1" s="1"/>
  <c r="F32" i="1" l="1"/>
  <c r="J32" i="1" s="1"/>
  <c r="A32" i="1"/>
  <c r="C32" i="1" s="1"/>
  <c r="E32" i="1" s="1"/>
  <c r="F33" i="1" l="1"/>
  <c r="J33" i="1" s="1"/>
  <c r="A33" i="1"/>
  <c r="C33" i="1" s="1"/>
  <c r="E33" i="1" s="1"/>
</calcChain>
</file>

<file path=xl/sharedStrings.xml><?xml version="1.0" encoding="utf-8"?>
<sst xmlns="http://schemas.openxmlformats.org/spreadsheetml/2006/main" count="27" uniqueCount="21">
  <si>
    <t>Vas. Lat.</t>
  </si>
  <si>
    <t>L0</t>
  </si>
  <si>
    <t>ΔL</t>
  </si>
  <si>
    <t>Vas.Lat.</t>
  </si>
  <si>
    <t>Rec. Fem.</t>
  </si>
  <si>
    <t>Rec.Fem.</t>
  </si>
  <si>
    <t>Lk (m)</t>
  </si>
  <si>
    <t>Vk (m/s)</t>
  </si>
  <si>
    <t>g(Vk)</t>
  </si>
  <si>
    <t>V0</t>
  </si>
  <si>
    <t>ΔV</t>
  </si>
  <si>
    <t>Fiso,max</t>
  </si>
  <si>
    <t>Lkopt</t>
  </si>
  <si>
    <t>W</t>
  </si>
  <si>
    <t>Vmax</t>
  </si>
  <si>
    <t>A</t>
  </si>
  <si>
    <t>B</t>
  </si>
  <si>
    <t>Gmax</t>
  </si>
  <si>
    <t>Fk (kN)</t>
  </si>
  <si>
    <t>Fiso,max*f(Lk) (kN)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</si>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</sst>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65" fontId="0" fillId="0" borderId="0" xfId="0" applyNumberFormat="1"/>
    <xf numFmtId="165" fontId="1" fillId="0" borderId="0" xfId="0" applyNumberFormat="1" applyFont="1"/>
    <xf numFmtId="166" fontId="0" fillId="0" borderId="0" xfId="0" applyNumberFormat="1"/>
    <xf numFmtId="2" fontId="0" fillId="0" borderId="0" xfId="0" applyNumberFormat="1"/>
    <xf numFmtId="2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Kraft</a:t>
            </a:r>
            <a:r>
              <a:rPr lang="de-AT" baseline="0"/>
              <a:t> Muskelfaser</a:t>
            </a:r>
            <a:endParaRPr lang="de-AT"/>
          </a:p>
          <a:p>
            <a:pPr>
              <a:defRPr/>
            </a:pPr>
            <a:endParaRPr lang="de-A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Tabelle1!$A$3:$A$33</c:f>
              <c:numCache>
                <c:formatCode>0.000</c:formatCode>
                <c:ptCount val="31"/>
                <c:pt idx="0" formatCode="General">
                  <c:v>0.05</c:v>
                </c:pt>
                <c:pt idx="1">
                  <c:v>5.2000000000000005E-2</c:v>
                </c:pt>
                <c:pt idx="2">
                  <c:v>5.4000000000000006E-2</c:v>
                </c:pt>
                <c:pt idx="3">
                  <c:v>5.6000000000000008E-2</c:v>
                </c:pt>
                <c:pt idx="4">
                  <c:v>5.800000000000001E-2</c:v>
                </c:pt>
                <c:pt idx="5">
                  <c:v>6.0000000000000012E-2</c:v>
                </c:pt>
                <c:pt idx="6">
                  <c:v>6.2000000000000013E-2</c:v>
                </c:pt>
                <c:pt idx="7">
                  <c:v>6.4000000000000015E-2</c:v>
                </c:pt>
                <c:pt idx="8">
                  <c:v>6.6000000000000017E-2</c:v>
                </c:pt>
                <c:pt idx="9">
                  <c:v>6.8000000000000019E-2</c:v>
                </c:pt>
                <c:pt idx="10">
                  <c:v>7.0000000000000021E-2</c:v>
                </c:pt>
                <c:pt idx="11">
                  <c:v>7.2000000000000022E-2</c:v>
                </c:pt>
                <c:pt idx="12">
                  <c:v>7.4000000000000024E-2</c:v>
                </c:pt>
                <c:pt idx="13">
                  <c:v>7.6000000000000026E-2</c:v>
                </c:pt>
                <c:pt idx="14">
                  <c:v>7.8000000000000028E-2</c:v>
                </c:pt>
                <c:pt idx="15">
                  <c:v>8.0000000000000029E-2</c:v>
                </c:pt>
                <c:pt idx="16">
                  <c:v>8.2000000000000031E-2</c:v>
                </c:pt>
                <c:pt idx="17">
                  <c:v>8.4000000000000033E-2</c:v>
                </c:pt>
                <c:pt idx="18">
                  <c:v>8.6000000000000035E-2</c:v>
                </c:pt>
                <c:pt idx="19">
                  <c:v>8.8000000000000037E-2</c:v>
                </c:pt>
                <c:pt idx="20">
                  <c:v>9.0000000000000038E-2</c:v>
                </c:pt>
                <c:pt idx="21">
                  <c:v>9.200000000000004E-2</c:v>
                </c:pt>
                <c:pt idx="22">
                  <c:v>9.4000000000000042E-2</c:v>
                </c:pt>
                <c:pt idx="23">
                  <c:v>9.6000000000000044E-2</c:v>
                </c:pt>
                <c:pt idx="24">
                  <c:v>9.8000000000000045E-2</c:v>
                </c:pt>
                <c:pt idx="25">
                  <c:v>0.10000000000000005</c:v>
                </c:pt>
                <c:pt idx="26">
                  <c:v>0.10200000000000005</c:v>
                </c:pt>
                <c:pt idx="27">
                  <c:v>0.10400000000000005</c:v>
                </c:pt>
                <c:pt idx="28">
                  <c:v>0.10600000000000005</c:v>
                </c:pt>
                <c:pt idx="29">
                  <c:v>0.10800000000000005</c:v>
                </c:pt>
                <c:pt idx="30">
                  <c:v>0.11000000000000006</c:v>
                </c:pt>
              </c:numCache>
            </c:numRef>
          </c:xVal>
          <c:yVal>
            <c:numRef>
              <c:f>Tabelle1!$E$3:$E$33</c:f>
              <c:numCache>
                <c:formatCode>0.00</c:formatCode>
                <c:ptCount val="31"/>
                <c:pt idx="0">
                  <c:v>1.760383735433334</c:v>
                </c:pt>
                <c:pt idx="1">
                  <c:v>1.8393424470364836</c:v>
                </c:pt>
                <c:pt idx="2">
                  <c:v>1.915146881888361</c:v>
                </c:pt>
                <c:pt idx="3">
                  <c:v>1.9868064071367262</c:v>
                </c:pt>
                <c:pt idx="4">
                  <c:v>2.053171540504994</c:v>
                </c:pt>
                <c:pt idx="5">
                  <c:v>2.112861526093182</c:v>
                </c:pt>
                <c:pt idx="6">
                  <c:v>2.164136988661066</c:v>
                </c:pt>
                <c:pt idx="7">
                  <c:v>2.2046667101899793</c:v>
                </c:pt>
                <c:pt idx="8">
                  <c:v>2.231075934949903</c:v>
                </c:pt>
                <c:pt idx="9">
                  <c:v>2.2380029263272547</c:v>
                </c:pt>
                <c:pt idx="10">
                  <c:v>2.2159154489815678</c:v>
                </c:pt>
                <c:pt idx="11">
                  <c:v>2.1452761851777957</c:v>
                </c:pt>
                <c:pt idx="12">
                  <c:v>1.9772280532183588</c:v>
                </c:pt>
                <c:pt idx="13">
                  <c:v>1.6287242568330418</c:v>
                </c:pt>
                <c:pt idx="14">
                  <c:v>1.3331412482260521</c:v>
                </c:pt>
                <c:pt idx="15">
                  <c:v>1.1095493525108286</c:v>
                </c:pt>
                <c:pt idx="16">
                  <c:v>0.93365269829634767</c:v>
                </c:pt>
                <c:pt idx="17">
                  <c:v>0.79115384615384654</c:v>
                </c:pt>
                <c:pt idx="18">
                  <c:v>0.67309845691132042</c:v>
                </c:pt>
                <c:pt idx="19">
                  <c:v>0.57359681880807045</c:v>
                </c:pt>
                <c:pt idx="20">
                  <c:v>0.48861738057153919</c:v>
                </c:pt>
                <c:pt idx="21">
                  <c:v>0.4153066286824828</c:v>
                </c:pt>
                <c:pt idx="22">
                  <c:v>0.35158560089936919</c:v>
                </c:pt>
                <c:pt idx="23">
                  <c:v>0.2959001634727994</c:v>
                </c:pt>
                <c:pt idx="24">
                  <c:v>0.24706086266231539</c:v>
                </c:pt>
                <c:pt idx="25">
                  <c:v>0.20413708784742238</c:v>
                </c:pt>
                <c:pt idx="26">
                  <c:v>0.16638532396236574</c:v>
                </c:pt>
                <c:pt idx="27">
                  <c:v>0.13319945634854161</c:v>
                </c:pt>
                <c:pt idx="28">
                  <c:v>0.10407572524393111</c:v>
                </c:pt>
                <c:pt idx="29">
                  <c:v>7.8587642969758023E-2</c:v>
                </c:pt>
                <c:pt idx="30">
                  <c:v>5.6367827840851939E-2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51-46C2-9D5B-290D5ACB8373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Tabelle1!$F$3:$F$33</c:f>
              <c:numCache>
                <c:formatCode>0.000</c:formatCode>
                <c:ptCount val="31"/>
                <c:pt idx="0" formatCode="General">
                  <c:v>0.05</c:v>
                </c:pt>
                <c:pt idx="1">
                  <c:v>5.2000000000000005E-2</c:v>
                </c:pt>
                <c:pt idx="2">
                  <c:v>5.4000000000000006E-2</c:v>
                </c:pt>
                <c:pt idx="3">
                  <c:v>5.6000000000000008E-2</c:v>
                </c:pt>
                <c:pt idx="4">
                  <c:v>5.800000000000001E-2</c:v>
                </c:pt>
                <c:pt idx="5">
                  <c:v>6.0000000000000012E-2</c:v>
                </c:pt>
                <c:pt idx="6">
                  <c:v>6.2000000000000013E-2</c:v>
                </c:pt>
                <c:pt idx="7">
                  <c:v>6.4000000000000015E-2</c:v>
                </c:pt>
                <c:pt idx="8">
                  <c:v>6.6000000000000017E-2</c:v>
                </c:pt>
                <c:pt idx="9">
                  <c:v>6.8000000000000019E-2</c:v>
                </c:pt>
                <c:pt idx="10">
                  <c:v>7.0000000000000021E-2</c:v>
                </c:pt>
                <c:pt idx="11">
                  <c:v>7.2000000000000022E-2</c:v>
                </c:pt>
                <c:pt idx="12">
                  <c:v>7.4000000000000024E-2</c:v>
                </c:pt>
                <c:pt idx="13">
                  <c:v>7.6000000000000026E-2</c:v>
                </c:pt>
                <c:pt idx="14">
                  <c:v>7.8000000000000028E-2</c:v>
                </c:pt>
                <c:pt idx="15">
                  <c:v>8.0000000000000029E-2</c:v>
                </c:pt>
                <c:pt idx="16">
                  <c:v>8.2000000000000031E-2</c:v>
                </c:pt>
                <c:pt idx="17">
                  <c:v>8.4000000000000033E-2</c:v>
                </c:pt>
                <c:pt idx="18">
                  <c:v>8.6000000000000035E-2</c:v>
                </c:pt>
                <c:pt idx="19">
                  <c:v>8.8000000000000037E-2</c:v>
                </c:pt>
                <c:pt idx="20">
                  <c:v>9.0000000000000038E-2</c:v>
                </c:pt>
                <c:pt idx="21">
                  <c:v>9.200000000000004E-2</c:v>
                </c:pt>
                <c:pt idx="22">
                  <c:v>9.4000000000000042E-2</c:v>
                </c:pt>
                <c:pt idx="23">
                  <c:v>9.6000000000000044E-2</c:v>
                </c:pt>
                <c:pt idx="24">
                  <c:v>9.8000000000000045E-2</c:v>
                </c:pt>
                <c:pt idx="25">
                  <c:v>0.10000000000000005</c:v>
                </c:pt>
                <c:pt idx="26">
                  <c:v>0.10200000000000005</c:v>
                </c:pt>
                <c:pt idx="27">
                  <c:v>0.10400000000000005</c:v>
                </c:pt>
                <c:pt idx="28">
                  <c:v>0.10600000000000005</c:v>
                </c:pt>
                <c:pt idx="29">
                  <c:v>0.10800000000000005</c:v>
                </c:pt>
                <c:pt idx="30">
                  <c:v>0.11000000000000006</c:v>
                </c:pt>
              </c:numCache>
            </c:numRef>
          </c:xVal>
          <c:yVal>
            <c:numRef>
              <c:f>Tabelle1!$J$3:$J$33</c:f>
              <c:numCache>
                <c:formatCode>0.00</c:formatCode>
                <c:ptCount val="31"/>
                <c:pt idx="0">
                  <c:v>1.0096039514931492</c:v>
                </c:pt>
                <c:pt idx="1">
                  <c:v>1.0150544439919413</c:v>
                </c:pt>
                <c:pt idx="2">
                  <c:v>1.019404499888497</c:v>
                </c:pt>
                <c:pt idx="3">
                  <c:v>1.0224692403769737</c:v>
                </c:pt>
                <c:pt idx="4">
                  <c:v>1.0240002503704611</c:v>
                </c:pt>
                <c:pt idx="5">
                  <c:v>1.0236527572570064</c:v>
                </c:pt>
                <c:pt idx="6">
                  <c:v>1.0209302835642529</c:v>
                </c:pt>
                <c:pt idx="7">
                  <c:v>1.0150864282765615</c:v>
                </c:pt>
                <c:pt idx="8">
                  <c:v>1.0049393187563422</c:v>
                </c:pt>
                <c:pt idx="9">
                  <c:v>0.98849242066274223</c:v>
                </c:pt>
                <c:pt idx="10">
                  <c:v>0.96207634058490166</c:v>
                </c:pt>
                <c:pt idx="11">
                  <c:v>0.91811747699964519</c:v>
                </c:pt>
                <c:pt idx="12">
                  <c:v>0.8380382280550156</c:v>
                </c:pt>
                <c:pt idx="13">
                  <c:v>0.69228237001873705</c:v>
                </c:pt>
                <c:pt idx="14">
                  <c:v>0.56983046224568257</c:v>
                </c:pt>
                <c:pt idx="15">
                  <c:v>0.47715069436398788</c:v>
                </c:pt>
                <c:pt idx="16">
                  <c:v>0.40448321643220614</c:v>
                </c:pt>
                <c:pt idx="17">
                  <c:v>0.34592443540281392</c:v>
                </c:pt>
                <c:pt idx="18">
                  <c:v>0.29769381024329022</c:v>
                </c:pt>
                <c:pt idx="19">
                  <c:v>0.25725831434978952</c:v>
                </c:pt>
                <c:pt idx="20">
                  <c:v>0.22285714285714289</c:v>
                </c:pt>
                <c:pt idx="21">
                  <c:v>0.19322831354370257</c:v>
                </c:pt>
                <c:pt idx="22">
                  <c:v>0.16744372311691144</c:v>
                </c:pt>
                <c:pt idx="23">
                  <c:v>0.1448055776104803</c:v>
                </c:pt>
                <c:pt idx="24">
                  <c:v>0.12477910979449156</c:v>
                </c:pt>
                <c:pt idx="25">
                  <c:v>0.10694756942641105</c:v>
                </c:pt>
                <c:pt idx="26">
                  <c:v>9.0981334308134196E-2</c:v>
                </c:pt>
                <c:pt idx="27">
                  <c:v>7.6616230674010397E-2</c:v>
                </c:pt>
                <c:pt idx="28">
                  <c:v>6.3638011400627401E-2</c:v>
                </c:pt>
                <c:pt idx="29">
                  <c:v>5.1871043898285028E-2</c:v>
                </c:pt>
                <c:pt idx="30">
                  <c:v>4.1169933493498019E-2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51-46C2-9D5B-290D5ACB8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695568"/>
        <c:axId val="322695896"/>
      </c:scatterChart>
      <c:valAx>
        <c:axId val="32269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Lk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2695896"/>
        <c:crosses val="autoZero"/>
        <c:crossBetween val="midCat"/>
      </c:valAx>
      <c:valAx>
        <c:axId val="32269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Fk (kN)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269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Kraft-Geschwindigkeit Beziehung</a:t>
            </a:r>
          </a:p>
          <a:p>
            <a:pPr>
              <a:defRPr/>
            </a:pPr>
            <a:endParaRPr lang="de-A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0829320248012491E-2"/>
          <c:y val="0.18331086142322098"/>
          <c:w val="0.86284225341397547"/>
          <c:h val="0.7046193046093957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Tabelle1!$B$3:$B$33</c:f>
              <c:numCache>
                <c:formatCode>0.000</c:formatCode>
                <c:ptCount val="31"/>
                <c:pt idx="0" formatCode="General">
                  <c:v>0.5</c:v>
                </c:pt>
                <c:pt idx="1">
                  <c:v>0.46</c:v>
                </c:pt>
                <c:pt idx="2">
                  <c:v>0.42000000000000004</c:v>
                </c:pt>
                <c:pt idx="3">
                  <c:v>0.38000000000000006</c:v>
                </c:pt>
                <c:pt idx="4">
                  <c:v>0.34000000000000008</c:v>
                </c:pt>
                <c:pt idx="5">
                  <c:v>0.3000000000000001</c:v>
                </c:pt>
                <c:pt idx="6">
                  <c:v>0.26000000000000012</c:v>
                </c:pt>
                <c:pt idx="7">
                  <c:v>0.22000000000000011</c:v>
                </c:pt>
                <c:pt idx="8">
                  <c:v>0.1800000000000001</c:v>
                </c:pt>
                <c:pt idx="9">
                  <c:v>0.1400000000000001</c:v>
                </c:pt>
                <c:pt idx="10">
                  <c:v>0.10000000000000009</c:v>
                </c:pt>
                <c:pt idx="11">
                  <c:v>6.0000000000000088E-2</c:v>
                </c:pt>
                <c:pt idx="12">
                  <c:v>2.0000000000000087E-2</c:v>
                </c:pt>
                <c:pt idx="13">
                  <c:v>-1.9999999999999914E-2</c:v>
                </c:pt>
                <c:pt idx="14">
                  <c:v>-5.9999999999999915E-2</c:v>
                </c:pt>
                <c:pt idx="15">
                  <c:v>-9.9999999999999922E-2</c:v>
                </c:pt>
                <c:pt idx="16">
                  <c:v>-0.13999999999999993</c:v>
                </c:pt>
                <c:pt idx="17">
                  <c:v>-0.17999999999999994</c:v>
                </c:pt>
                <c:pt idx="18">
                  <c:v>-0.21999999999999995</c:v>
                </c:pt>
                <c:pt idx="19">
                  <c:v>-0.25999999999999995</c:v>
                </c:pt>
                <c:pt idx="20">
                  <c:v>-0.29999999999999993</c:v>
                </c:pt>
                <c:pt idx="21">
                  <c:v>-0.33999999999999991</c:v>
                </c:pt>
                <c:pt idx="22">
                  <c:v>-0.37999999999999989</c:v>
                </c:pt>
                <c:pt idx="23">
                  <c:v>-0.41999999999999987</c:v>
                </c:pt>
                <c:pt idx="24">
                  <c:v>-0.45999999999999985</c:v>
                </c:pt>
                <c:pt idx="25">
                  <c:v>-0.49999999999999983</c:v>
                </c:pt>
                <c:pt idx="26">
                  <c:v>-0.53999999999999981</c:v>
                </c:pt>
                <c:pt idx="27">
                  <c:v>-0.57999999999999985</c:v>
                </c:pt>
                <c:pt idx="28">
                  <c:v>-0.61999999999999988</c:v>
                </c:pt>
                <c:pt idx="29">
                  <c:v>-0.65999999999999992</c:v>
                </c:pt>
                <c:pt idx="30">
                  <c:v>-0.7</c:v>
                </c:pt>
              </c:numCache>
            </c:numRef>
          </c:xVal>
          <c:yVal>
            <c:numRef>
              <c:f>Tabelle1!$D$3:$D$33</c:f>
              <c:numCache>
                <c:formatCode>0.0000</c:formatCode>
                <c:ptCount val="31"/>
                <c:pt idx="0">
                  <c:v>1.428082191780822</c:v>
                </c:pt>
                <c:pt idx="1">
                  <c:v>1.4227941176470587</c:v>
                </c:pt>
                <c:pt idx="2">
                  <c:v>1.416666666666667</c:v>
                </c:pt>
                <c:pt idx="3">
                  <c:v>1.4094827586206897</c:v>
                </c:pt>
                <c:pt idx="4">
                  <c:v>1.4009433962264151</c:v>
                </c:pt>
                <c:pt idx="5">
                  <c:v>1.3906250000000002</c:v>
                </c:pt>
                <c:pt idx="6">
                  <c:v>1.3779069767441861</c:v>
                </c:pt>
                <c:pt idx="7">
                  <c:v>1.3618421052631577</c:v>
                </c:pt>
                <c:pt idx="8">
                  <c:v>1.3409090909090908</c:v>
                </c:pt>
                <c:pt idx="9">
                  <c:v>1.3125</c:v>
                </c:pt>
                <c:pt idx="10">
                  <c:v>1.2717391304347827</c:v>
                </c:pt>
                <c:pt idx="11">
                  <c:v>1.2083333333333335</c:v>
                </c:pt>
                <c:pt idx="12">
                  <c:v>1.0961538461538465</c:v>
                </c:pt>
                <c:pt idx="13">
                  <c:v>0.89130434782608747</c:v>
                </c:pt>
                <c:pt idx="14">
                  <c:v>0.72222222222222265</c:v>
                </c:pt>
                <c:pt idx="15">
                  <c:v>0.59677419354838734</c:v>
                </c:pt>
                <c:pt idx="16">
                  <c:v>0.50000000000000011</c:v>
                </c:pt>
                <c:pt idx="17">
                  <c:v>0.42307692307692324</c:v>
                </c:pt>
                <c:pt idx="18">
                  <c:v>0.36046511627906991</c:v>
                </c:pt>
                <c:pt idx="19">
                  <c:v>0.3085106382978724</c:v>
                </c:pt>
                <c:pt idx="20">
                  <c:v>0.26470588235294124</c:v>
                </c:pt>
                <c:pt idx="21">
                  <c:v>0.2272727272727274</c:v>
                </c:pt>
                <c:pt idx="22">
                  <c:v>0.19491525423728825</c:v>
                </c:pt>
                <c:pt idx="23">
                  <c:v>0.16666666666666677</c:v>
                </c:pt>
                <c:pt idx="24">
                  <c:v>0.14179104477611951</c:v>
                </c:pt>
                <c:pt idx="25">
                  <c:v>0.11971830985915505</c:v>
                </c:pt>
                <c:pt idx="26">
                  <c:v>0.10000000000000012</c:v>
                </c:pt>
                <c:pt idx="27">
                  <c:v>8.2278481012658319E-2</c:v>
                </c:pt>
                <c:pt idx="28">
                  <c:v>6.626506024096393E-2</c:v>
                </c:pt>
                <c:pt idx="29">
                  <c:v>5.1724137931034538E-2</c:v>
                </c:pt>
                <c:pt idx="30">
                  <c:v>3.8461538461538498E-2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65-41D6-835F-08F89A19EFA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Tabelle1!$G$3:$G$33</c:f>
              <c:numCache>
                <c:formatCode>0.000</c:formatCode>
                <c:ptCount val="31"/>
                <c:pt idx="0" formatCode="General">
                  <c:v>0.5</c:v>
                </c:pt>
                <c:pt idx="1">
                  <c:v>0.46</c:v>
                </c:pt>
                <c:pt idx="2">
                  <c:v>0.42000000000000004</c:v>
                </c:pt>
                <c:pt idx="3">
                  <c:v>0.38000000000000006</c:v>
                </c:pt>
                <c:pt idx="4">
                  <c:v>0.34000000000000008</c:v>
                </c:pt>
                <c:pt idx="5">
                  <c:v>0.3000000000000001</c:v>
                </c:pt>
                <c:pt idx="6">
                  <c:v>0.26000000000000012</c:v>
                </c:pt>
                <c:pt idx="7">
                  <c:v>0.22000000000000011</c:v>
                </c:pt>
                <c:pt idx="8">
                  <c:v>0.1800000000000001</c:v>
                </c:pt>
                <c:pt idx="9">
                  <c:v>0.1400000000000001</c:v>
                </c:pt>
                <c:pt idx="10">
                  <c:v>0.10000000000000009</c:v>
                </c:pt>
                <c:pt idx="11">
                  <c:v>6.0000000000000088E-2</c:v>
                </c:pt>
                <c:pt idx="12">
                  <c:v>2.0000000000000087E-2</c:v>
                </c:pt>
                <c:pt idx="13">
                  <c:v>-1.9999999999999914E-2</c:v>
                </c:pt>
                <c:pt idx="14">
                  <c:v>-5.9999999999999915E-2</c:v>
                </c:pt>
                <c:pt idx="15">
                  <c:v>-9.9999999999999922E-2</c:v>
                </c:pt>
                <c:pt idx="16">
                  <c:v>-0.13999999999999993</c:v>
                </c:pt>
                <c:pt idx="17">
                  <c:v>-0.17999999999999994</c:v>
                </c:pt>
                <c:pt idx="18">
                  <c:v>-0.21999999999999995</c:v>
                </c:pt>
                <c:pt idx="19">
                  <c:v>-0.25999999999999995</c:v>
                </c:pt>
                <c:pt idx="20">
                  <c:v>-0.29999999999999993</c:v>
                </c:pt>
                <c:pt idx="21">
                  <c:v>-0.33999999999999991</c:v>
                </c:pt>
                <c:pt idx="22">
                  <c:v>-0.37999999999999989</c:v>
                </c:pt>
                <c:pt idx="23">
                  <c:v>-0.41999999999999987</c:v>
                </c:pt>
                <c:pt idx="24">
                  <c:v>-0.45999999999999985</c:v>
                </c:pt>
                <c:pt idx="25">
                  <c:v>-0.49999999999999983</c:v>
                </c:pt>
                <c:pt idx="26">
                  <c:v>-0.53999999999999981</c:v>
                </c:pt>
                <c:pt idx="27">
                  <c:v>-0.57999999999999985</c:v>
                </c:pt>
                <c:pt idx="28">
                  <c:v>-0.61999999999999988</c:v>
                </c:pt>
                <c:pt idx="29">
                  <c:v>-0.65999999999999992</c:v>
                </c:pt>
                <c:pt idx="30">
                  <c:v>-0.7</c:v>
                </c:pt>
              </c:numCache>
            </c:numRef>
          </c:xVal>
          <c:yVal>
            <c:numRef>
              <c:f>Tabelle1!$I$3:$I$33</c:f>
              <c:numCache>
                <c:formatCode>0.0000</c:formatCode>
                <c:ptCount val="31"/>
                <c:pt idx="0">
                  <c:v>1.423728813559322</c:v>
                </c:pt>
                <c:pt idx="1">
                  <c:v>1.4181818181818182</c:v>
                </c:pt>
                <c:pt idx="2">
                  <c:v>1.411764705882353</c:v>
                </c:pt>
                <c:pt idx="3">
                  <c:v>1.404255319148936</c:v>
                </c:pt>
                <c:pt idx="4">
                  <c:v>1.3953488372093024</c:v>
                </c:pt>
                <c:pt idx="5">
                  <c:v>1.3846153846153846</c:v>
                </c:pt>
                <c:pt idx="6">
                  <c:v>1.3714285714285717</c:v>
                </c:pt>
                <c:pt idx="7">
                  <c:v>1.3548387096774193</c:v>
                </c:pt>
                <c:pt idx="8">
                  <c:v>1.333333333333333</c:v>
                </c:pt>
                <c:pt idx="9">
                  <c:v>1.3043478260869568</c:v>
                </c:pt>
                <c:pt idx="10">
                  <c:v>1.2631578947368423</c:v>
                </c:pt>
                <c:pt idx="11">
                  <c:v>1.2000000000000002</c:v>
                </c:pt>
                <c:pt idx="12">
                  <c:v>1.0909090909090913</c:v>
                </c:pt>
                <c:pt idx="13">
                  <c:v>0.89795918367346983</c:v>
                </c:pt>
                <c:pt idx="14">
                  <c:v>0.73684210526315808</c:v>
                </c:pt>
                <c:pt idx="15">
                  <c:v>0.61538461538461564</c:v>
                </c:pt>
                <c:pt idx="16">
                  <c:v>0.52054794520547965</c:v>
                </c:pt>
                <c:pt idx="17">
                  <c:v>0.44444444444444453</c:v>
                </c:pt>
                <c:pt idx="18">
                  <c:v>0.38202247191011235</c:v>
                </c:pt>
                <c:pt idx="19">
                  <c:v>0.32989690721649484</c:v>
                </c:pt>
                <c:pt idx="20">
                  <c:v>0.28571428571428575</c:v>
                </c:pt>
                <c:pt idx="21">
                  <c:v>0.24778761061946908</c:v>
                </c:pt>
                <c:pt idx="22">
                  <c:v>0.2148760330578513</c:v>
                </c:pt>
                <c:pt idx="23">
                  <c:v>0.18604651162790706</c:v>
                </c:pt>
                <c:pt idx="24">
                  <c:v>0.16058394160583947</c:v>
                </c:pt>
                <c:pt idx="25">
                  <c:v>0.13793103448275867</c:v>
                </c:pt>
                <c:pt idx="26">
                  <c:v>0.11764705882352948</c:v>
                </c:pt>
                <c:pt idx="27">
                  <c:v>9.9378881987577675E-2</c:v>
                </c:pt>
                <c:pt idx="28">
                  <c:v>8.2840236686390553E-2</c:v>
                </c:pt>
                <c:pt idx="29">
                  <c:v>6.7796610169491525E-2</c:v>
                </c:pt>
                <c:pt idx="30">
                  <c:v>5.4054054054054043E-2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665-41D6-835F-08F89A19E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695568"/>
        <c:axId val="322695896"/>
      </c:scatterChart>
      <c:valAx>
        <c:axId val="32269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Vk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2695896"/>
        <c:crosses val="autoZero"/>
        <c:crossBetween val="midCat"/>
      </c:valAx>
      <c:valAx>
        <c:axId val="32269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g(Vk) (1)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269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Kraft-Längen Beziehung</a:t>
            </a:r>
          </a:p>
          <a:p>
            <a:pPr>
              <a:defRPr/>
            </a:pPr>
            <a:endParaRPr lang="de-A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Tabelle1!$A$3:$A$33</c:f>
              <c:numCache>
                <c:formatCode>0.000</c:formatCode>
                <c:ptCount val="31"/>
                <c:pt idx="0" formatCode="General">
                  <c:v>0.05</c:v>
                </c:pt>
                <c:pt idx="1">
                  <c:v>5.2000000000000005E-2</c:v>
                </c:pt>
                <c:pt idx="2">
                  <c:v>5.4000000000000006E-2</c:v>
                </c:pt>
                <c:pt idx="3">
                  <c:v>5.6000000000000008E-2</c:v>
                </c:pt>
                <c:pt idx="4">
                  <c:v>5.800000000000001E-2</c:v>
                </c:pt>
                <c:pt idx="5">
                  <c:v>6.0000000000000012E-2</c:v>
                </c:pt>
                <c:pt idx="6">
                  <c:v>6.2000000000000013E-2</c:v>
                </c:pt>
                <c:pt idx="7">
                  <c:v>6.4000000000000015E-2</c:v>
                </c:pt>
                <c:pt idx="8">
                  <c:v>6.6000000000000017E-2</c:v>
                </c:pt>
                <c:pt idx="9">
                  <c:v>6.8000000000000019E-2</c:v>
                </c:pt>
                <c:pt idx="10">
                  <c:v>7.0000000000000021E-2</c:v>
                </c:pt>
                <c:pt idx="11">
                  <c:v>7.2000000000000022E-2</c:v>
                </c:pt>
                <c:pt idx="12">
                  <c:v>7.4000000000000024E-2</c:v>
                </c:pt>
                <c:pt idx="13">
                  <c:v>7.6000000000000026E-2</c:v>
                </c:pt>
                <c:pt idx="14">
                  <c:v>7.8000000000000028E-2</c:v>
                </c:pt>
                <c:pt idx="15">
                  <c:v>8.0000000000000029E-2</c:v>
                </c:pt>
                <c:pt idx="16">
                  <c:v>8.2000000000000031E-2</c:v>
                </c:pt>
                <c:pt idx="17">
                  <c:v>8.4000000000000033E-2</c:v>
                </c:pt>
                <c:pt idx="18">
                  <c:v>8.6000000000000035E-2</c:v>
                </c:pt>
                <c:pt idx="19">
                  <c:v>8.8000000000000037E-2</c:v>
                </c:pt>
                <c:pt idx="20">
                  <c:v>9.0000000000000038E-2</c:v>
                </c:pt>
                <c:pt idx="21">
                  <c:v>9.200000000000004E-2</c:v>
                </c:pt>
                <c:pt idx="22">
                  <c:v>9.4000000000000042E-2</c:v>
                </c:pt>
                <c:pt idx="23">
                  <c:v>9.6000000000000044E-2</c:v>
                </c:pt>
                <c:pt idx="24">
                  <c:v>9.8000000000000045E-2</c:v>
                </c:pt>
                <c:pt idx="25">
                  <c:v>0.10000000000000005</c:v>
                </c:pt>
                <c:pt idx="26">
                  <c:v>0.10200000000000005</c:v>
                </c:pt>
                <c:pt idx="27">
                  <c:v>0.10400000000000005</c:v>
                </c:pt>
                <c:pt idx="28">
                  <c:v>0.10600000000000005</c:v>
                </c:pt>
                <c:pt idx="29">
                  <c:v>0.10800000000000005</c:v>
                </c:pt>
                <c:pt idx="30">
                  <c:v>0.11000000000000006</c:v>
                </c:pt>
              </c:numCache>
            </c:numRef>
          </c:xVal>
          <c:yVal>
            <c:numRef>
              <c:f>Tabelle1!$C$3:$C$33</c:f>
              <c:numCache>
                <c:formatCode>0.00</c:formatCode>
                <c:ptCount val="31"/>
                <c:pt idx="0">
                  <c:v>1.2326907691763394</c:v>
                </c:pt>
                <c:pt idx="1">
                  <c:v>1.292767818072154</c:v>
                </c:pt>
                <c:pt idx="2">
                  <c:v>1.3518683872153134</c:v>
                </c:pt>
                <c:pt idx="3">
                  <c:v>1.4095996527697874</c:v>
                </c:pt>
                <c:pt idx="4">
                  <c:v>1.4655635238621505</c:v>
                </c:pt>
                <c:pt idx="5">
                  <c:v>1.5193610974153215</c:v>
                </c:pt>
                <c:pt idx="6">
                  <c:v>1.5705973082265963</c:v>
                </c:pt>
                <c:pt idx="7">
                  <c:v>1.6188857002361203</c:v>
                </c:pt>
                <c:pt idx="8">
                  <c:v>1.6638532396236565</c:v>
                </c:pt>
                <c:pt idx="9">
                  <c:v>1.7051450867255276</c:v>
                </c:pt>
                <c:pt idx="10">
                  <c:v>1.7424292419342242</c:v>
                </c:pt>
                <c:pt idx="11">
                  <c:v>1.7754009808367961</c:v>
                </c:pt>
                <c:pt idx="12">
                  <c:v>1.8037869959185022</c:v>
                </c:pt>
                <c:pt idx="13">
                  <c:v>1.8273491662029238</c:v>
                </c:pt>
                <c:pt idx="14">
                  <c:v>1.845887882159148</c:v>
                </c:pt>
                <c:pt idx="15">
                  <c:v>1.8592448609640904</c:v>
                </c:pt>
                <c:pt idx="16">
                  <c:v>1.8673053965926949</c:v>
                </c:pt>
                <c:pt idx="17">
                  <c:v>1.87</c:v>
                </c:pt>
                <c:pt idx="18">
                  <c:v>1.8673053965926947</c:v>
                </c:pt>
                <c:pt idx="19">
                  <c:v>1.8592448609640899</c:v>
                </c:pt>
                <c:pt idx="20">
                  <c:v>1.8458878821591476</c:v>
                </c:pt>
                <c:pt idx="21">
                  <c:v>1.8273491662029233</c:v>
                </c:pt>
                <c:pt idx="22">
                  <c:v>1.8037869959185016</c:v>
                </c:pt>
                <c:pt idx="23">
                  <c:v>1.7754009808367952</c:v>
                </c:pt>
                <c:pt idx="24">
                  <c:v>1.7424292419342231</c:v>
                </c:pt>
                <c:pt idx="25">
                  <c:v>1.7051450867255264</c:v>
                </c:pt>
                <c:pt idx="26">
                  <c:v>1.6638532396236554</c:v>
                </c:pt>
                <c:pt idx="27">
                  <c:v>1.6188857002361192</c:v>
                </c:pt>
                <c:pt idx="28">
                  <c:v>1.5705973082265949</c:v>
                </c:pt>
                <c:pt idx="29">
                  <c:v>1.5193610974153202</c:v>
                </c:pt>
                <c:pt idx="30">
                  <c:v>1.4655635238621489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72-472F-B961-27F5858AA8B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Tabelle1!$F$3:$F$33</c:f>
              <c:numCache>
                <c:formatCode>0.000</c:formatCode>
                <c:ptCount val="31"/>
                <c:pt idx="0" formatCode="General">
                  <c:v>0.05</c:v>
                </c:pt>
                <c:pt idx="1">
                  <c:v>5.2000000000000005E-2</c:v>
                </c:pt>
                <c:pt idx="2">
                  <c:v>5.4000000000000006E-2</c:v>
                </c:pt>
                <c:pt idx="3">
                  <c:v>5.6000000000000008E-2</c:v>
                </c:pt>
                <c:pt idx="4">
                  <c:v>5.800000000000001E-2</c:v>
                </c:pt>
                <c:pt idx="5">
                  <c:v>6.0000000000000012E-2</c:v>
                </c:pt>
                <c:pt idx="6">
                  <c:v>6.2000000000000013E-2</c:v>
                </c:pt>
                <c:pt idx="7">
                  <c:v>6.4000000000000015E-2</c:v>
                </c:pt>
                <c:pt idx="8">
                  <c:v>6.6000000000000017E-2</c:v>
                </c:pt>
                <c:pt idx="9">
                  <c:v>6.8000000000000019E-2</c:v>
                </c:pt>
                <c:pt idx="10">
                  <c:v>7.0000000000000021E-2</c:v>
                </c:pt>
                <c:pt idx="11">
                  <c:v>7.2000000000000022E-2</c:v>
                </c:pt>
                <c:pt idx="12">
                  <c:v>7.4000000000000024E-2</c:v>
                </c:pt>
                <c:pt idx="13">
                  <c:v>7.6000000000000026E-2</c:v>
                </c:pt>
                <c:pt idx="14">
                  <c:v>7.8000000000000028E-2</c:v>
                </c:pt>
                <c:pt idx="15">
                  <c:v>8.0000000000000029E-2</c:v>
                </c:pt>
                <c:pt idx="16">
                  <c:v>8.2000000000000031E-2</c:v>
                </c:pt>
                <c:pt idx="17">
                  <c:v>8.4000000000000033E-2</c:v>
                </c:pt>
                <c:pt idx="18">
                  <c:v>8.6000000000000035E-2</c:v>
                </c:pt>
                <c:pt idx="19">
                  <c:v>8.8000000000000037E-2</c:v>
                </c:pt>
                <c:pt idx="20">
                  <c:v>9.0000000000000038E-2</c:v>
                </c:pt>
                <c:pt idx="21">
                  <c:v>9.200000000000004E-2</c:v>
                </c:pt>
                <c:pt idx="22">
                  <c:v>9.4000000000000042E-2</c:v>
                </c:pt>
                <c:pt idx="23">
                  <c:v>9.6000000000000044E-2</c:v>
                </c:pt>
                <c:pt idx="24">
                  <c:v>9.8000000000000045E-2</c:v>
                </c:pt>
                <c:pt idx="25">
                  <c:v>0.10000000000000005</c:v>
                </c:pt>
                <c:pt idx="26">
                  <c:v>0.10200000000000005</c:v>
                </c:pt>
                <c:pt idx="27">
                  <c:v>0.10400000000000005</c:v>
                </c:pt>
                <c:pt idx="28">
                  <c:v>0.10600000000000005</c:v>
                </c:pt>
                <c:pt idx="29">
                  <c:v>0.10800000000000005</c:v>
                </c:pt>
                <c:pt idx="30">
                  <c:v>0.11000000000000006</c:v>
                </c:pt>
              </c:numCache>
            </c:numRef>
          </c:xVal>
          <c:yVal>
            <c:numRef>
              <c:f>Tabelle1!$H$3:$H$33</c:f>
              <c:numCache>
                <c:formatCode>0.00</c:formatCode>
                <c:ptCount val="31"/>
                <c:pt idx="0">
                  <c:v>0.70912658497733105</c:v>
                </c:pt>
                <c:pt idx="1">
                  <c:v>0.71574351819944582</c:v>
                </c:pt>
                <c:pt idx="2">
                  <c:v>0.7220781874210187</c:v>
                </c:pt>
                <c:pt idx="3">
                  <c:v>0.72812203481390569</c:v>
                </c:pt>
                <c:pt idx="4">
                  <c:v>0.73386684609883046</c:v>
                </c:pt>
                <c:pt idx="5">
                  <c:v>0.73930476913006027</c:v>
                </c:pt>
                <c:pt idx="6">
                  <c:v>0.74442833176560086</c:v>
                </c:pt>
                <c:pt idx="7">
                  <c:v>0.74923045896603357</c:v>
                </c:pt>
                <c:pt idx="8">
                  <c:v>0.75370448906725684</c:v>
                </c:pt>
                <c:pt idx="9">
                  <c:v>0.75784418917476892</c:v>
                </c:pt>
                <c:pt idx="10">
                  <c:v>0.7616437696297137</c:v>
                </c:pt>
                <c:pt idx="11">
                  <c:v>0.76509789749970425</c:v>
                </c:pt>
                <c:pt idx="12">
                  <c:v>0.76820170905043073</c:v>
                </c:pt>
                <c:pt idx="13">
                  <c:v>0.77095082115722946</c:v>
                </c:pt>
                <c:pt idx="14">
                  <c:v>0.77334134161914048</c:v>
                </c:pt>
                <c:pt idx="15">
                  <c:v>0.77536987834147997</c:v>
                </c:pt>
                <c:pt idx="16">
                  <c:v>0.77703354735660624</c:v>
                </c:pt>
                <c:pt idx="17">
                  <c:v>0.77832997965633122</c:v>
                </c:pt>
                <c:pt idx="18">
                  <c:v>0.7792573268133185</c:v>
                </c:pt>
                <c:pt idx="19">
                  <c:v>0.77981426537279952</c:v>
                </c:pt>
                <c:pt idx="20">
                  <c:v>0.78</c:v>
                </c:pt>
                <c:pt idx="21">
                  <c:v>0.77981426537279952</c:v>
                </c:pt>
                <c:pt idx="22">
                  <c:v>0.77925732681331839</c:v>
                </c:pt>
                <c:pt idx="23">
                  <c:v>0.77832997965633122</c:v>
                </c:pt>
                <c:pt idx="24">
                  <c:v>0.77703354735660624</c:v>
                </c:pt>
                <c:pt idx="25">
                  <c:v>0.77536987834147986</c:v>
                </c:pt>
                <c:pt idx="26">
                  <c:v>0.77334134161914025</c:v>
                </c:pt>
                <c:pt idx="27">
                  <c:v>0.77095082115722935</c:v>
                </c:pt>
                <c:pt idx="28">
                  <c:v>0.76820170905043061</c:v>
                </c:pt>
                <c:pt idx="29">
                  <c:v>0.76509789749970414</c:v>
                </c:pt>
                <c:pt idx="30">
                  <c:v>0.76164376962971347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72-472F-B961-27F5858AA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695568"/>
        <c:axId val="322695896"/>
      </c:scatterChart>
      <c:valAx>
        <c:axId val="32269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Lk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2695896"/>
        <c:crosses val="autoZero"/>
        <c:crossBetween val="midCat"/>
      </c:valAx>
      <c:valAx>
        <c:axId val="32269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Fiso,max*f(Lk) (kN)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269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76201</xdr:rowOff>
    </xdr:from>
    <xdr:to>
      <xdr:col>25</xdr:col>
      <xdr:colOff>457200</xdr:colOff>
      <xdr:row>17</xdr:row>
      <xdr:rowOff>85726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504826</xdr:colOff>
      <xdr:row>18</xdr:row>
      <xdr:rowOff>161925</xdr:rowOff>
    </xdr:from>
    <xdr:to>
      <xdr:col>25</xdr:col>
      <xdr:colOff>628650</xdr:colOff>
      <xdr:row>36</xdr:row>
      <xdr:rowOff>9525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133349</xdr:colOff>
      <xdr:row>18</xdr:row>
      <xdr:rowOff>152400</xdr:rowOff>
    </xdr:from>
    <xdr:to>
      <xdr:col>18</xdr:col>
      <xdr:colOff>342900</xdr:colOff>
      <xdr:row>35</xdr:row>
      <xdr:rowOff>142875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workbookViewId="0">
      <selection activeCell="N7" sqref="N7"/>
    </sheetView>
  </sheetViews>
  <sheetFormatPr baseColWidth="10" defaultRowHeight="15" x14ac:dyDescent="0.25"/>
  <cols>
    <col min="1" max="1" width="8.42578125" customWidth="1"/>
    <col min="2" max="2" width="8.85546875" customWidth="1"/>
    <col min="3" max="3" width="8.7109375" style="5" customWidth="1"/>
    <col min="4" max="4" width="8.85546875" customWidth="1"/>
    <col min="5" max="5" width="8.85546875" style="8" customWidth="1"/>
    <col min="6" max="6" width="8.42578125" customWidth="1"/>
    <col min="7" max="7" width="8.85546875" customWidth="1"/>
    <col min="8" max="8" width="8.5703125" style="5" customWidth="1"/>
    <col min="9" max="9" width="8.85546875" customWidth="1"/>
    <col min="10" max="10" width="8.85546875" style="8" customWidth="1"/>
    <col min="11" max="11" width="6.140625" customWidth="1"/>
  </cols>
  <sheetData>
    <row r="1" spans="1:18" x14ac:dyDescent="0.25">
      <c r="A1" t="s">
        <v>3</v>
      </c>
      <c r="F1" t="s">
        <v>4</v>
      </c>
    </row>
    <row r="2" spans="1:18" ht="15.75" x14ac:dyDescent="0.25">
      <c r="A2" s="2" t="s">
        <v>6</v>
      </c>
      <c r="B2" s="2" t="s">
        <v>7</v>
      </c>
      <c r="C2" s="6" t="s">
        <v>19</v>
      </c>
      <c r="D2" s="2" t="s">
        <v>8</v>
      </c>
      <c r="E2" s="9" t="s">
        <v>18</v>
      </c>
      <c r="F2" s="2" t="s">
        <v>6</v>
      </c>
      <c r="G2" s="2" t="s">
        <v>7</v>
      </c>
      <c r="H2" s="6" t="s">
        <v>19</v>
      </c>
      <c r="I2" s="2" t="s">
        <v>8</v>
      </c>
      <c r="J2" s="9" t="s">
        <v>18</v>
      </c>
      <c r="N2" s="3" t="s">
        <v>0</v>
      </c>
      <c r="O2" s="3" t="s">
        <v>5</v>
      </c>
    </row>
    <row r="3" spans="1:18" ht="15.75" x14ac:dyDescent="0.25">
      <c r="A3">
        <f>$N$3</f>
        <v>0.05</v>
      </c>
      <c r="B3">
        <f>$N$5</f>
        <v>0.5</v>
      </c>
      <c r="C3" s="8">
        <f>$N$8*EXP(-1*((A3-$N$9)/($N$10*$N$9))^2) / 1000</f>
        <v>1.2326907691763394</v>
      </c>
      <c r="D3" s="7">
        <f t="shared" ref="D3:D33" si="0">IF(B3&gt;0,($N$14*B3+$N$11*$N$13)/(B3+$N$11*$N$13),IF(B3&lt;0,($N$11+B3)/($N$11-B3/$N$12),1))</f>
        <v>1.428082191780822</v>
      </c>
      <c r="E3" s="8">
        <f>C3*D3</f>
        <v>1.760383735433334</v>
      </c>
      <c r="F3">
        <f>$O$3</f>
        <v>0.05</v>
      </c>
      <c r="G3">
        <f>$O$5</f>
        <v>0.5</v>
      </c>
      <c r="H3" s="8">
        <f>$O$8*EXP(-1*((F3-$O$9)/($O$10*$O$9))^2) / 1000</f>
        <v>0.70912658497733105</v>
      </c>
      <c r="I3" s="7">
        <f>IF(G3&gt;0,($O$14*G3+$O$11*$O$13)/(G3+$O$11*$O$13),IF(G3&lt;0,($O$11+G3)/($O$11-G3/$O$12),1))</f>
        <v>1.423728813559322</v>
      </c>
      <c r="J3" s="8">
        <f>H3*I3</f>
        <v>1.0096039514931492</v>
      </c>
      <c r="M3" s="4" t="s">
        <v>1</v>
      </c>
      <c r="N3">
        <v>0.05</v>
      </c>
      <c r="O3">
        <v>0.05</v>
      </c>
    </row>
    <row r="4" spans="1:18" ht="15.75" x14ac:dyDescent="0.25">
      <c r="A4" s="1">
        <f t="shared" ref="A4:A33" si="1">A3+$N$4</f>
        <v>5.2000000000000005E-2</v>
      </c>
      <c r="B4" s="1">
        <f t="shared" ref="B4:B33" si="2">B3+$N$6</f>
        <v>0.46</v>
      </c>
      <c r="C4" s="8">
        <f t="shared" ref="C4:C33" si="3">$N$8*EXP(-1*((A4-$N$9)/($N$10*$N$9))^2) / 1000</f>
        <v>1.292767818072154</v>
      </c>
      <c r="D4" s="7">
        <f t="shared" si="0"/>
        <v>1.4227941176470587</v>
      </c>
      <c r="E4" s="8">
        <f t="shared" ref="E4:E33" si="4">C4*D4</f>
        <v>1.8393424470364836</v>
      </c>
      <c r="F4" s="1">
        <f>F3+$O$4</f>
        <v>5.2000000000000005E-2</v>
      </c>
      <c r="G4" s="1">
        <f>G3+$O$6</f>
        <v>0.46</v>
      </c>
      <c r="H4" s="8">
        <f t="shared" ref="H4:H33" si="5">$O$8*EXP(-1*((F4-$O$9)/($O$10*$O$9))^2) / 1000</f>
        <v>0.71574351819944582</v>
      </c>
      <c r="I4" s="7">
        <f t="shared" ref="I4:I33" si="6">IF(G4&gt;0,($O$14*G4+$O$11*$O$13)/(G4+$O$11*$O$13),IF(G4&lt;0,($O$11+G4)/($O$11-G4/$O$12),1))</f>
        <v>1.4181818181818182</v>
      </c>
      <c r="J4" s="8">
        <f t="shared" ref="J4:J33" si="7">H4*I4</f>
        <v>1.0150544439919413</v>
      </c>
      <c r="M4" s="4" t="s">
        <v>2</v>
      </c>
      <c r="N4">
        <v>2E-3</v>
      </c>
      <c r="O4">
        <v>2E-3</v>
      </c>
    </row>
    <row r="5" spans="1:18" ht="15.75" x14ac:dyDescent="0.25">
      <c r="A5" s="1">
        <f t="shared" si="1"/>
        <v>5.4000000000000006E-2</v>
      </c>
      <c r="B5" s="1">
        <f t="shared" si="2"/>
        <v>0.42000000000000004</v>
      </c>
      <c r="C5" s="8">
        <f t="shared" si="3"/>
        <v>1.3518683872153134</v>
      </c>
      <c r="D5" s="7">
        <f t="shared" si="0"/>
        <v>1.416666666666667</v>
      </c>
      <c r="E5" s="8">
        <f t="shared" si="4"/>
        <v>1.915146881888361</v>
      </c>
      <c r="F5" s="1">
        <f t="shared" ref="F5:F33" si="8">F4+$O$4</f>
        <v>5.4000000000000006E-2</v>
      </c>
      <c r="G5" s="1">
        <f t="shared" ref="G5:G33" si="9">G4+$O$6</f>
        <v>0.42000000000000004</v>
      </c>
      <c r="H5" s="8">
        <f t="shared" si="5"/>
        <v>0.7220781874210187</v>
      </c>
      <c r="I5" s="7">
        <f t="shared" si="6"/>
        <v>1.411764705882353</v>
      </c>
      <c r="J5" s="8">
        <f t="shared" si="7"/>
        <v>1.019404499888497</v>
      </c>
      <c r="M5" s="4" t="s">
        <v>9</v>
      </c>
      <c r="N5">
        <v>0.5</v>
      </c>
      <c r="O5">
        <v>0.5</v>
      </c>
    </row>
    <row r="6" spans="1:18" ht="15.75" x14ac:dyDescent="0.25">
      <c r="A6" s="1">
        <f t="shared" si="1"/>
        <v>5.6000000000000008E-2</v>
      </c>
      <c r="B6" s="1">
        <f t="shared" si="2"/>
        <v>0.38000000000000006</v>
      </c>
      <c r="C6" s="8">
        <f t="shared" si="3"/>
        <v>1.4095996527697874</v>
      </c>
      <c r="D6" s="7">
        <f t="shared" si="0"/>
        <v>1.4094827586206897</v>
      </c>
      <c r="E6" s="8">
        <f t="shared" si="4"/>
        <v>1.9868064071367262</v>
      </c>
      <c r="F6" s="1">
        <f t="shared" si="8"/>
        <v>5.6000000000000008E-2</v>
      </c>
      <c r="G6" s="1">
        <f t="shared" si="9"/>
        <v>0.38000000000000006</v>
      </c>
      <c r="H6" s="8">
        <f t="shared" si="5"/>
        <v>0.72812203481390569</v>
      </c>
      <c r="I6" s="7">
        <f t="shared" si="6"/>
        <v>1.404255319148936</v>
      </c>
      <c r="J6" s="8">
        <f t="shared" si="7"/>
        <v>1.0224692403769737</v>
      </c>
      <c r="M6" s="4" t="s">
        <v>10</v>
      </c>
      <c r="N6">
        <v>-0.04</v>
      </c>
      <c r="O6">
        <v>-0.04</v>
      </c>
    </row>
    <row r="7" spans="1:18" ht="15.75" x14ac:dyDescent="0.25">
      <c r="A7" s="1">
        <f t="shared" si="1"/>
        <v>5.800000000000001E-2</v>
      </c>
      <c r="B7" s="1">
        <f t="shared" si="2"/>
        <v>0.34000000000000008</v>
      </c>
      <c r="C7" s="8">
        <f t="shared" si="3"/>
        <v>1.4655635238621505</v>
      </c>
      <c r="D7" s="7">
        <f t="shared" si="0"/>
        <v>1.4009433962264151</v>
      </c>
      <c r="E7" s="8">
        <f t="shared" si="4"/>
        <v>2.053171540504994</v>
      </c>
      <c r="F7" s="1">
        <f t="shared" si="8"/>
        <v>5.800000000000001E-2</v>
      </c>
      <c r="G7" s="1">
        <f t="shared" si="9"/>
        <v>0.34000000000000008</v>
      </c>
      <c r="H7" s="8">
        <f t="shared" si="5"/>
        <v>0.73386684609883046</v>
      </c>
      <c r="I7" s="7">
        <f t="shared" si="6"/>
        <v>1.3953488372093024</v>
      </c>
      <c r="J7" s="8">
        <f t="shared" si="7"/>
        <v>1.0240002503704611</v>
      </c>
      <c r="M7" s="4"/>
    </row>
    <row r="8" spans="1:18" ht="15.75" x14ac:dyDescent="0.25">
      <c r="A8" s="1">
        <f t="shared" si="1"/>
        <v>6.0000000000000012E-2</v>
      </c>
      <c r="B8" s="1">
        <f t="shared" si="2"/>
        <v>0.3000000000000001</v>
      </c>
      <c r="C8" s="8">
        <f t="shared" si="3"/>
        <v>1.5193610974153215</v>
      </c>
      <c r="D8" s="7">
        <f t="shared" si="0"/>
        <v>1.3906250000000002</v>
      </c>
      <c r="E8" s="8">
        <f t="shared" si="4"/>
        <v>2.112861526093182</v>
      </c>
      <c r="F8" s="1">
        <f t="shared" si="8"/>
        <v>6.0000000000000012E-2</v>
      </c>
      <c r="G8" s="1">
        <f t="shared" si="9"/>
        <v>0.3000000000000001</v>
      </c>
      <c r="H8" s="8">
        <f t="shared" si="5"/>
        <v>0.73930476913006027</v>
      </c>
      <c r="I8" s="7">
        <f t="shared" si="6"/>
        <v>1.3846153846153846</v>
      </c>
      <c r="J8" s="8">
        <f t="shared" si="7"/>
        <v>1.0236527572570064</v>
      </c>
      <c r="M8" s="4" t="s">
        <v>11</v>
      </c>
      <c r="N8">
        <v>1870</v>
      </c>
      <c r="O8">
        <v>780</v>
      </c>
    </row>
    <row r="9" spans="1:18" ht="15.75" x14ac:dyDescent="0.25">
      <c r="A9" s="1">
        <f t="shared" si="1"/>
        <v>6.2000000000000013E-2</v>
      </c>
      <c r="B9" s="1">
        <f t="shared" si="2"/>
        <v>0.26000000000000012</v>
      </c>
      <c r="C9" s="8">
        <f t="shared" si="3"/>
        <v>1.5705973082265963</v>
      </c>
      <c r="D9" s="7">
        <f t="shared" si="0"/>
        <v>1.3779069767441861</v>
      </c>
      <c r="E9" s="8">
        <f t="shared" si="4"/>
        <v>2.164136988661066</v>
      </c>
      <c r="F9" s="1">
        <f t="shared" si="8"/>
        <v>6.2000000000000013E-2</v>
      </c>
      <c r="G9" s="1">
        <f t="shared" si="9"/>
        <v>0.26000000000000012</v>
      </c>
      <c r="H9" s="8">
        <f t="shared" si="5"/>
        <v>0.74442833176560086</v>
      </c>
      <c r="I9" s="7">
        <f t="shared" si="6"/>
        <v>1.3714285714285717</v>
      </c>
      <c r="J9" s="8">
        <f t="shared" si="7"/>
        <v>1.0209302835642529</v>
      </c>
      <c r="M9" s="3" t="s">
        <v>12</v>
      </c>
      <c r="N9">
        <v>8.4000000000000005E-2</v>
      </c>
      <c r="O9">
        <v>0.09</v>
      </c>
    </row>
    <row r="10" spans="1:18" ht="15.75" x14ac:dyDescent="0.25">
      <c r="A10" s="1">
        <f t="shared" si="1"/>
        <v>6.4000000000000015E-2</v>
      </c>
      <c r="B10" s="1">
        <f t="shared" si="2"/>
        <v>0.22000000000000011</v>
      </c>
      <c r="C10" s="8">
        <f t="shared" si="3"/>
        <v>1.6188857002361203</v>
      </c>
      <c r="D10" s="7">
        <f t="shared" si="0"/>
        <v>1.3618421052631577</v>
      </c>
      <c r="E10" s="8">
        <f t="shared" si="4"/>
        <v>2.2046667101899793</v>
      </c>
      <c r="F10" s="1">
        <f t="shared" si="8"/>
        <v>6.4000000000000015E-2</v>
      </c>
      <c r="G10" s="1">
        <f t="shared" si="9"/>
        <v>0.22000000000000011</v>
      </c>
      <c r="H10" s="8">
        <f t="shared" si="5"/>
        <v>0.74923045896603357</v>
      </c>
      <c r="I10" s="7">
        <f t="shared" si="6"/>
        <v>1.3548387096774193</v>
      </c>
      <c r="J10" s="8">
        <f t="shared" si="7"/>
        <v>1.0150864282765615</v>
      </c>
      <c r="M10" s="3" t="s">
        <v>13</v>
      </c>
      <c r="N10">
        <v>0.627</v>
      </c>
      <c r="O10">
        <v>1.44</v>
      </c>
      <c r="Q10" t="s">
        <v>20</v>
      </c>
      <c r="R10" t="s">
        <v>20</v>
      </c>
    </row>
    <row r="11" spans="1:18" ht="15.75" x14ac:dyDescent="0.25">
      <c r="A11" s="1">
        <f t="shared" si="1"/>
        <v>6.6000000000000017E-2</v>
      </c>
      <c r="B11" s="1">
        <f t="shared" si="2"/>
        <v>0.1800000000000001</v>
      </c>
      <c r="C11" s="8">
        <f t="shared" si="3"/>
        <v>1.6638532396236565</v>
      </c>
      <c r="D11" s="7">
        <f t="shared" si="0"/>
        <v>1.3409090909090908</v>
      </c>
      <c r="E11" s="8">
        <f t="shared" si="4"/>
        <v>2.231075934949903</v>
      </c>
      <c r="F11" s="1">
        <f t="shared" si="8"/>
        <v>6.6000000000000017E-2</v>
      </c>
      <c r="G11" s="1">
        <f t="shared" si="9"/>
        <v>0.1800000000000001</v>
      </c>
      <c r="H11" s="8">
        <f t="shared" si="5"/>
        <v>0.75370448906725684</v>
      </c>
      <c r="I11" s="7">
        <f t="shared" si="6"/>
        <v>1.333333333333333</v>
      </c>
      <c r="J11" s="8">
        <f t="shared" si="7"/>
        <v>1.0049393187563422</v>
      </c>
      <c r="M11" s="3" t="s">
        <v>14</v>
      </c>
      <c r="N11" s="5">
        <f>10*N9</f>
        <v>0.84000000000000008</v>
      </c>
      <c r="O11" s="5">
        <f>10*O9</f>
        <v>0.89999999999999991</v>
      </c>
    </row>
    <row r="12" spans="1:18" ht="15.75" x14ac:dyDescent="0.25">
      <c r="A12" s="1">
        <f t="shared" si="1"/>
        <v>6.8000000000000019E-2</v>
      </c>
      <c r="B12" s="1">
        <f t="shared" si="2"/>
        <v>0.1400000000000001</v>
      </c>
      <c r="C12" s="8">
        <f t="shared" si="3"/>
        <v>1.7051450867255276</v>
      </c>
      <c r="D12" s="7">
        <f t="shared" si="0"/>
        <v>1.3125</v>
      </c>
      <c r="E12" s="8">
        <f t="shared" si="4"/>
        <v>2.2380029263272547</v>
      </c>
      <c r="F12" s="1">
        <f t="shared" si="8"/>
        <v>6.8000000000000019E-2</v>
      </c>
      <c r="G12" s="1">
        <f t="shared" si="9"/>
        <v>0.1400000000000001</v>
      </c>
      <c r="H12" s="8">
        <f t="shared" si="5"/>
        <v>0.75784418917476892</v>
      </c>
      <c r="I12" s="7">
        <f t="shared" si="6"/>
        <v>1.3043478260869568</v>
      </c>
      <c r="J12" s="8">
        <f t="shared" si="7"/>
        <v>0.98849242066274223</v>
      </c>
      <c r="M12" s="3" t="s">
        <v>15</v>
      </c>
      <c r="N12">
        <v>0.25</v>
      </c>
      <c r="O12">
        <v>0.25</v>
      </c>
    </row>
    <row r="13" spans="1:18" ht="15.75" x14ac:dyDescent="0.25">
      <c r="A13" s="1">
        <f t="shared" si="1"/>
        <v>7.0000000000000021E-2</v>
      </c>
      <c r="B13" s="1">
        <f t="shared" si="2"/>
        <v>0.10000000000000009</v>
      </c>
      <c r="C13" s="8">
        <f t="shared" si="3"/>
        <v>1.7424292419342242</v>
      </c>
      <c r="D13" s="7">
        <f t="shared" si="0"/>
        <v>1.2717391304347827</v>
      </c>
      <c r="E13" s="8">
        <f t="shared" si="4"/>
        <v>2.2159154489815678</v>
      </c>
      <c r="F13" s="1">
        <f t="shared" si="8"/>
        <v>7.0000000000000021E-2</v>
      </c>
      <c r="G13" s="1">
        <f t="shared" si="9"/>
        <v>0.10000000000000009</v>
      </c>
      <c r="H13" s="8">
        <f t="shared" si="5"/>
        <v>0.7616437696297137</v>
      </c>
      <c r="I13" s="7">
        <f t="shared" si="6"/>
        <v>1.2631578947368423</v>
      </c>
      <c r="J13" s="8">
        <f t="shared" si="7"/>
        <v>0.96207634058490166</v>
      </c>
      <c r="M13" s="3" t="s">
        <v>16</v>
      </c>
      <c r="N13">
        <v>0.1</v>
      </c>
      <c r="O13">
        <v>0.1</v>
      </c>
    </row>
    <row r="14" spans="1:18" ht="15.75" x14ac:dyDescent="0.25">
      <c r="A14" s="1">
        <f t="shared" si="1"/>
        <v>7.2000000000000022E-2</v>
      </c>
      <c r="B14" s="1">
        <f t="shared" si="2"/>
        <v>6.0000000000000088E-2</v>
      </c>
      <c r="C14" s="8">
        <f t="shared" si="3"/>
        <v>1.7754009808367961</v>
      </c>
      <c r="D14" s="7">
        <f t="shared" si="0"/>
        <v>1.2083333333333335</v>
      </c>
      <c r="E14" s="8">
        <f t="shared" si="4"/>
        <v>2.1452761851777957</v>
      </c>
      <c r="F14" s="1">
        <f t="shared" si="8"/>
        <v>7.2000000000000022E-2</v>
      </c>
      <c r="G14" s="1">
        <f t="shared" si="9"/>
        <v>6.0000000000000088E-2</v>
      </c>
      <c r="H14" s="8">
        <f t="shared" si="5"/>
        <v>0.76509789749970425</v>
      </c>
      <c r="I14" s="7">
        <f t="shared" si="6"/>
        <v>1.2000000000000002</v>
      </c>
      <c r="J14" s="8">
        <f t="shared" si="7"/>
        <v>0.91811747699964519</v>
      </c>
      <c r="M14" s="3" t="s">
        <v>17</v>
      </c>
      <c r="N14">
        <v>1.5</v>
      </c>
      <c r="O14">
        <v>1.5</v>
      </c>
    </row>
    <row r="15" spans="1:18" x14ac:dyDescent="0.25">
      <c r="A15" s="1">
        <f t="shared" si="1"/>
        <v>7.4000000000000024E-2</v>
      </c>
      <c r="B15" s="1">
        <f t="shared" si="2"/>
        <v>2.0000000000000087E-2</v>
      </c>
      <c r="C15" s="8">
        <f t="shared" si="3"/>
        <v>1.8037869959185022</v>
      </c>
      <c r="D15" s="7">
        <f t="shared" si="0"/>
        <v>1.0961538461538465</v>
      </c>
      <c r="E15" s="8">
        <f t="shared" si="4"/>
        <v>1.9772280532183588</v>
      </c>
      <c r="F15" s="1">
        <f t="shared" si="8"/>
        <v>7.4000000000000024E-2</v>
      </c>
      <c r="G15" s="1">
        <f t="shared" si="9"/>
        <v>2.0000000000000087E-2</v>
      </c>
      <c r="H15" s="8">
        <f t="shared" si="5"/>
        <v>0.76820170905043073</v>
      </c>
      <c r="I15" s="7">
        <f t="shared" si="6"/>
        <v>1.0909090909090913</v>
      </c>
      <c r="J15" s="8">
        <f t="shared" si="7"/>
        <v>0.8380382280550156</v>
      </c>
    </row>
    <row r="16" spans="1:18" x14ac:dyDescent="0.25">
      <c r="A16" s="1">
        <f t="shared" si="1"/>
        <v>7.6000000000000026E-2</v>
      </c>
      <c r="B16" s="1">
        <f t="shared" si="2"/>
        <v>-1.9999999999999914E-2</v>
      </c>
      <c r="C16" s="8">
        <f t="shared" si="3"/>
        <v>1.8273491662029238</v>
      </c>
      <c r="D16" s="7">
        <f t="shared" si="0"/>
        <v>0.89130434782608747</v>
      </c>
      <c r="E16" s="8">
        <f t="shared" si="4"/>
        <v>1.6287242568330418</v>
      </c>
      <c r="F16" s="1">
        <f t="shared" si="8"/>
        <v>7.6000000000000026E-2</v>
      </c>
      <c r="G16" s="1">
        <f t="shared" si="9"/>
        <v>-1.9999999999999914E-2</v>
      </c>
      <c r="H16" s="8">
        <f t="shared" si="5"/>
        <v>0.77095082115722946</v>
      </c>
      <c r="I16" s="7">
        <f t="shared" si="6"/>
        <v>0.89795918367346983</v>
      </c>
      <c r="J16" s="8">
        <f t="shared" si="7"/>
        <v>0.69228237001873705</v>
      </c>
    </row>
    <row r="17" spans="1:10" x14ac:dyDescent="0.25">
      <c r="A17" s="1">
        <f t="shared" si="1"/>
        <v>7.8000000000000028E-2</v>
      </c>
      <c r="B17" s="1">
        <f t="shared" si="2"/>
        <v>-5.9999999999999915E-2</v>
      </c>
      <c r="C17" s="8">
        <f t="shared" si="3"/>
        <v>1.845887882159148</v>
      </c>
      <c r="D17" s="7">
        <f t="shared" si="0"/>
        <v>0.72222222222222265</v>
      </c>
      <c r="E17" s="8">
        <f t="shared" si="4"/>
        <v>1.3331412482260521</v>
      </c>
      <c r="F17" s="1">
        <f t="shared" si="8"/>
        <v>7.8000000000000028E-2</v>
      </c>
      <c r="G17" s="1">
        <f t="shared" si="9"/>
        <v>-5.9999999999999915E-2</v>
      </c>
      <c r="H17" s="8">
        <f t="shared" si="5"/>
        <v>0.77334134161914048</v>
      </c>
      <c r="I17" s="7">
        <f t="shared" si="6"/>
        <v>0.73684210526315808</v>
      </c>
      <c r="J17" s="8">
        <f t="shared" si="7"/>
        <v>0.56983046224568257</v>
      </c>
    </row>
    <row r="18" spans="1:10" x14ac:dyDescent="0.25">
      <c r="A18" s="1">
        <f t="shared" si="1"/>
        <v>8.0000000000000029E-2</v>
      </c>
      <c r="B18" s="1">
        <f t="shared" si="2"/>
        <v>-9.9999999999999922E-2</v>
      </c>
      <c r="C18" s="8">
        <f t="shared" si="3"/>
        <v>1.8592448609640904</v>
      </c>
      <c r="D18" s="7">
        <f t="shared" si="0"/>
        <v>0.59677419354838734</v>
      </c>
      <c r="E18" s="8">
        <f t="shared" si="4"/>
        <v>1.1095493525108286</v>
      </c>
      <c r="F18" s="1">
        <f t="shared" si="8"/>
        <v>8.0000000000000029E-2</v>
      </c>
      <c r="G18" s="1">
        <f t="shared" si="9"/>
        <v>-9.9999999999999922E-2</v>
      </c>
      <c r="H18" s="8">
        <f t="shared" si="5"/>
        <v>0.77536987834147997</v>
      </c>
      <c r="I18" s="7">
        <f t="shared" si="6"/>
        <v>0.61538461538461564</v>
      </c>
      <c r="J18" s="8">
        <f t="shared" si="7"/>
        <v>0.47715069436398788</v>
      </c>
    </row>
    <row r="19" spans="1:10" x14ac:dyDescent="0.25">
      <c r="A19" s="1">
        <f t="shared" si="1"/>
        <v>8.2000000000000031E-2</v>
      </c>
      <c r="B19" s="1">
        <f t="shared" si="2"/>
        <v>-0.13999999999999993</v>
      </c>
      <c r="C19" s="8">
        <f t="shared" si="3"/>
        <v>1.8673053965926949</v>
      </c>
      <c r="D19" s="7">
        <f t="shared" si="0"/>
        <v>0.50000000000000011</v>
      </c>
      <c r="E19" s="8">
        <f t="shared" si="4"/>
        <v>0.93365269829634767</v>
      </c>
      <c r="F19" s="1">
        <f t="shared" si="8"/>
        <v>8.2000000000000031E-2</v>
      </c>
      <c r="G19" s="1">
        <f t="shared" si="9"/>
        <v>-0.13999999999999993</v>
      </c>
      <c r="H19" s="8">
        <f t="shared" si="5"/>
        <v>0.77703354735660624</v>
      </c>
      <c r="I19" s="7">
        <f t="shared" si="6"/>
        <v>0.52054794520547965</v>
      </c>
      <c r="J19" s="8">
        <f t="shared" si="7"/>
        <v>0.40448321643220614</v>
      </c>
    </row>
    <row r="20" spans="1:10" x14ac:dyDescent="0.25">
      <c r="A20" s="1">
        <f t="shared" si="1"/>
        <v>8.4000000000000033E-2</v>
      </c>
      <c r="B20" s="1">
        <f t="shared" si="2"/>
        <v>-0.17999999999999994</v>
      </c>
      <c r="C20" s="8">
        <f t="shared" si="3"/>
        <v>1.87</v>
      </c>
      <c r="D20" s="7">
        <f t="shared" si="0"/>
        <v>0.42307692307692324</v>
      </c>
      <c r="E20" s="8">
        <f t="shared" si="4"/>
        <v>0.79115384615384654</v>
      </c>
      <c r="F20" s="1">
        <f t="shared" si="8"/>
        <v>8.4000000000000033E-2</v>
      </c>
      <c r="G20" s="1">
        <f t="shared" si="9"/>
        <v>-0.17999999999999994</v>
      </c>
      <c r="H20" s="8">
        <f t="shared" si="5"/>
        <v>0.77832997965633122</v>
      </c>
      <c r="I20" s="7">
        <f t="shared" si="6"/>
        <v>0.44444444444444453</v>
      </c>
      <c r="J20" s="8">
        <f t="shared" si="7"/>
        <v>0.34592443540281392</v>
      </c>
    </row>
    <row r="21" spans="1:10" x14ac:dyDescent="0.25">
      <c r="A21" s="1">
        <f t="shared" si="1"/>
        <v>8.6000000000000035E-2</v>
      </c>
      <c r="B21" s="1">
        <f t="shared" si="2"/>
        <v>-0.21999999999999995</v>
      </c>
      <c r="C21" s="8">
        <f t="shared" si="3"/>
        <v>1.8673053965926947</v>
      </c>
      <c r="D21" s="7">
        <f t="shared" si="0"/>
        <v>0.36046511627906991</v>
      </c>
      <c r="E21" s="8">
        <f t="shared" si="4"/>
        <v>0.67309845691132042</v>
      </c>
      <c r="F21" s="1">
        <f t="shared" si="8"/>
        <v>8.6000000000000035E-2</v>
      </c>
      <c r="G21" s="1">
        <f t="shared" si="9"/>
        <v>-0.21999999999999995</v>
      </c>
      <c r="H21" s="8">
        <f t="shared" si="5"/>
        <v>0.7792573268133185</v>
      </c>
      <c r="I21" s="7">
        <f t="shared" si="6"/>
        <v>0.38202247191011235</v>
      </c>
      <c r="J21" s="8">
        <f t="shared" si="7"/>
        <v>0.29769381024329022</v>
      </c>
    </row>
    <row r="22" spans="1:10" x14ac:dyDescent="0.25">
      <c r="A22" s="1">
        <f t="shared" si="1"/>
        <v>8.8000000000000037E-2</v>
      </c>
      <c r="B22" s="1">
        <f t="shared" si="2"/>
        <v>-0.25999999999999995</v>
      </c>
      <c r="C22" s="8">
        <f t="shared" si="3"/>
        <v>1.8592448609640899</v>
      </c>
      <c r="D22" s="7">
        <f t="shared" si="0"/>
        <v>0.3085106382978724</v>
      </c>
      <c r="E22" s="8">
        <f t="shared" si="4"/>
        <v>0.57359681880807045</v>
      </c>
      <c r="F22" s="1">
        <f t="shared" si="8"/>
        <v>8.8000000000000037E-2</v>
      </c>
      <c r="G22" s="1">
        <f t="shared" si="9"/>
        <v>-0.25999999999999995</v>
      </c>
      <c r="H22" s="8">
        <f t="shared" si="5"/>
        <v>0.77981426537279952</v>
      </c>
      <c r="I22" s="7">
        <f t="shared" si="6"/>
        <v>0.32989690721649484</v>
      </c>
      <c r="J22" s="8">
        <f t="shared" si="7"/>
        <v>0.25725831434978952</v>
      </c>
    </row>
    <row r="23" spans="1:10" x14ac:dyDescent="0.25">
      <c r="A23" s="1">
        <f t="shared" si="1"/>
        <v>9.0000000000000038E-2</v>
      </c>
      <c r="B23" s="1">
        <f t="shared" si="2"/>
        <v>-0.29999999999999993</v>
      </c>
      <c r="C23" s="8">
        <f t="shared" si="3"/>
        <v>1.8458878821591476</v>
      </c>
      <c r="D23" s="7">
        <f t="shared" si="0"/>
        <v>0.26470588235294124</v>
      </c>
      <c r="E23" s="8">
        <f t="shared" si="4"/>
        <v>0.48861738057153919</v>
      </c>
      <c r="F23" s="1">
        <f t="shared" si="8"/>
        <v>9.0000000000000038E-2</v>
      </c>
      <c r="G23" s="1">
        <f t="shared" si="9"/>
        <v>-0.29999999999999993</v>
      </c>
      <c r="H23" s="8">
        <f t="shared" si="5"/>
        <v>0.78</v>
      </c>
      <c r="I23" s="7">
        <f t="shared" si="6"/>
        <v>0.28571428571428575</v>
      </c>
      <c r="J23" s="8">
        <f t="shared" si="7"/>
        <v>0.22285714285714289</v>
      </c>
    </row>
    <row r="24" spans="1:10" x14ac:dyDescent="0.25">
      <c r="A24" s="1">
        <f t="shared" si="1"/>
        <v>9.200000000000004E-2</v>
      </c>
      <c r="B24" s="1">
        <f t="shared" si="2"/>
        <v>-0.33999999999999991</v>
      </c>
      <c r="C24" s="8">
        <f t="shared" si="3"/>
        <v>1.8273491662029233</v>
      </c>
      <c r="D24" s="7">
        <f t="shared" si="0"/>
        <v>0.2272727272727274</v>
      </c>
      <c r="E24" s="8">
        <f t="shared" si="4"/>
        <v>0.4153066286824828</v>
      </c>
      <c r="F24" s="1">
        <f t="shared" si="8"/>
        <v>9.200000000000004E-2</v>
      </c>
      <c r="G24" s="1">
        <f t="shared" si="9"/>
        <v>-0.33999999999999991</v>
      </c>
      <c r="H24" s="8">
        <f t="shared" si="5"/>
        <v>0.77981426537279952</v>
      </c>
      <c r="I24" s="7">
        <f t="shared" si="6"/>
        <v>0.24778761061946908</v>
      </c>
      <c r="J24" s="8">
        <f t="shared" si="7"/>
        <v>0.19322831354370257</v>
      </c>
    </row>
    <row r="25" spans="1:10" x14ac:dyDescent="0.25">
      <c r="A25" s="1">
        <f t="shared" si="1"/>
        <v>9.4000000000000042E-2</v>
      </c>
      <c r="B25" s="1">
        <f t="shared" si="2"/>
        <v>-0.37999999999999989</v>
      </c>
      <c r="C25" s="8">
        <f t="shared" si="3"/>
        <v>1.8037869959185016</v>
      </c>
      <c r="D25" s="7">
        <f t="shared" si="0"/>
        <v>0.19491525423728825</v>
      </c>
      <c r="E25" s="8">
        <f t="shared" si="4"/>
        <v>0.35158560089936919</v>
      </c>
      <c r="F25" s="1">
        <f t="shared" si="8"/>
        <v>9.4000000000000042E-2</v>
      </c>
      <c r="G25" s="1">
        <f t="shared" si="9"/>
        <v>-0.37999999999999989</v>
      </c>
      <c r="H25" s="8">
        <f t="shared" si="5"/>
        <v>0.77925732681331839</v>
      </c>
      <c r="I25" s="7">
        <f t="shared" si="6"/>
        <v>0.2148760330578513</v>
      </c>
      <c r="J25" s="8">
        <f t="shared" si="7"/>
        <v>0.16744372311691144</v>
      </c>
    </row>
    <row r="26" spans="1:10" x14ac:dyDescent="0.25">
      <c r="A26" s="1">
        <f t="shared" si="1"/>
        <v>9.6000000000000044E-2</v>
      </c>
      <c r="B26" s="1">
        <f t="shared" si="2"/>
        <v>-0.41999999999999987</v>
      </c>
      <c r="C26" s="8">
        <f t="shared" si="3"/>
        <v>1.7754009808367952</v>
      </c>
      <c r="D26" s="7">
        <f t="shared" si="0"/>
        <v>0.16666666666666677</v>
      </c>
      <c r="E26" s="8">
        <f t="shared" si="4"/>
        <v>0.2959001634727994</v>
      </c>
      <c r="F26" s="1">
        <f t="shared" si="8"/>
        <v>9.6000000000000044E-2</v>
      </c>
      <c r="G26" s="1">
        <f t="shared" si="9"/>
        <v>-0.41999999999999987</v>
      </c>
      <c r="H26" s="8">
        <f t="shared" si="5"/>
        <v>0.77832997965633122</v>
      </c>
      <c r="I26" s="7">
        <f t="shared" si="6"/>
        <v>0.18604651162790706</v>
      </c>
      <c r="J26" s="8">
        <f t="shared" si="7"/>
        <v>0.1448055776104803</v>
      </c>
    </row>
    <row r="27" spans="1:10" x14ac:dyDescent="0.25">
      <c r="A27" s="1">
        <f t="shared" si="1"/>
        <v>9.8000000000000045E-2</v>
      </c>
      <c r="B27" s="1">
        <f t="shared" si="2"/>
        <v>-0.45999999999999985</v>
      </c>
      <c r="C27" s="8">
        <f t="shared" si="3"/>
        <v>1.7424292419342231</v>
      </c>
      <c r="D27" s="7">
        <f t="shared" si="0"/>
        <v>0.14179104477611951</v>
      </c>
      <c r="E27" s="8">
        <f t="shared" si="4"/>
        <v>0.24706086266231539</v>
      </c>
      <c r="F27" s="1">
        <f t="shared" si="8"/>
        <v>9.8000000000000045E-2</v>
      </c>
      <c r="G27" s="1">
        <f t="shared" si="9"/>
        <v>-0.45999999999999985</v>
      </c>
      <c r="H27" s="8">
        <f t="shared" si="5"/>
        <v>0.77703354735660624</v>
      </c>
      <c r="I27" s="7">
        <f t="shared" si="6"/>
        <v>0.16058394160583947</v>
      </c>
      <c r="J27" s="8">
        <f t="shared" si="7"/>
        <v>0.12477910979449156</v>
      </c>
    </row>
    <row r="28" spans="1:10" x14ac:dyDescent="0.25">
      <c r="A28" s="1">
        <f t="shared" si="1"/>
        <v>0.10000000000000005</v>
      </c>
      <c r="B28" s="1">
        <f t="shared" si="2"/>
        <v>-0.49999999999999983</v>
      </c>
      <c r="C28" s="8">
        <f t="shared" si="3"/>
        <v>1.7051450867255264</v>
      </c>
      <c r="D28" s="7">
        <f t="shared" si="0"/>
        <v>0.11971830985915505</v>
      </c>
      <c r="E28" s="8">
        <f t="shared" si="4"/>
        <v>0.20413708784742238</v>
      </c>
      <c r="F28" s="1">
        <f t="shared" si="8"/>
        <v>0.10000000000000005</v>
      </c>
      <c r="G28" s="1">
        <f t="shared" si="9"/>
        <v>-0.49999999999999983</v>
      </c>
      <c r="H28" s="8">
        <f t="shared" si="5"/>
        <v>0.77536987834147986</v>
      </c>
      <c r="I28" s="7">
        <f t="shared" si="6"/>
        <v>0.13793103448275867</v>
      </c>
      <c r="J28" s="8">
        <f t="shared" si="7"/>
        <v>0.10694756942641105</v>
      </c>
    </row>
    <row r="29" spans="1:10" x14ac:dyDescent="0.25">
      <c r="A29" s="1">
        <f t="shared" si="1"/>
        <v>0.10200000000000005</v>
      </c>
      <c r="B29" s="1">
        <f t="shared" si="2"/>
        <v>-0.53999999999999981</v>
      </c>
      <c r="C29" s="8">
        <f t="shared" si="3"/>
        <v>1.6638532396236554</v>
      </c>
      <c r="D29" s="7">
        <f t="shared" si="0"/>
        <v>0.10000000000000012</v>
      </c>
      <c r="E29" s="8">
        <f t="shared" si="4"/>
        <v>0.16638532396236574</v>
      </c>
      <c r="F29" s="1">
        <f t="shared" si="8"/>
        <v>0.10200000000000005</v>
      </c>
      <c r="G29" s="1">
        <f t="shared" si="9"/>
        <v>-0.53999999999999981</v>
      </c>
      <c r="H29" s="8">
        <f t="shared" si="5"/>
        <v>0.77334134161914025</v>
      </c>
      <c r="I29" s="7">
        <f t="shared" si="6"/>
        <v>0.11764705882352948</v>
      </c>
      <c r="J29" s="8">
        <f t="shared" si="7"/>
        <v>9.0981334308134196E-2</v>
      </c>
    </row>
    <row r="30" spans="1:10" x14ac:dyDescent="0.25">
      <c r="A30" s="1">
        <f t="shared" si="1"/>
        <v>0.10400000000000005</v>
      </c>
      <c r="B30" s="1">
        <f t="shared" si="2"/>
        <v>-0.57999999999999985</v>
      </c>
      <c r="C30" s="8">
        <f t="shared" si="3"/>
        <v>1.6188857002361192</v>
      </c>
      <c r="D30" s="7">
        <f t="shared" si="0"/>
        <v>8.2278481012658319E-2</v>
      </c>
      <c r="E30" s="8">
        <f t="shared" si="4"/>
        <v>0.13319945634854161</v>
      </c>
      <c r="F30" s="1">
        <f t="shared" si="8"/>
        <v>0.10400000000000005</v>
      </c>
      <c r="G30" s="1">
        <f t="shared" si="9"/>
        <v>-0.57999999999999985</v>
      </c>
      <c r="H30" s="8">
        <f t="shared" si="5"/>
        <v>0.77095082115722935</v>
      </c>
      <c r="I30" s="7">
        <f t="shared" si="6"/>
        <v>9.9378881987577675E-2</v>
      </c>
      <c r="J30" s="8">
        <f t="shared" si="7"/>
        <v>7.6616230674010397E-2</v>
      </c>
    </row>
    <row r="31" spans="1:10" x14ac:dyDescent="0.25">
      <c r="A31" s="1">
        <f t="shared" si="1"/>
        <v>0.10600000000000005</v>
      </c>
      <c r="B31" s="1">
        <f t="shared" si="2"/>
        <v>-0.61999999999999988</v>
      </c>
      <c r="C31" s="8">
        <f t="shared" si="3"/>
        <v>1.5705973082265949</v>
      </c>
      <c r="D31" s="7">
        <f t="shared" si="0"/>
        <v>6.626506024096393E-2</v>
      </c>
      <c r="E31" s="8">
        <f t="shared" si="4"/>
        <v>0.10407572524393111</v>
      </c>
      <c r="F31" s="1">
        <f t="shared" si="8"/>
        <v>0.10600000000000005</v>
      </c>
      <c r="G31" s="1">
        <f t="shared" si="9"/>
        <v>-0.61999999999999988</v>
      </c>
      <c r="H31" s="8">
        <f t="shared" si="5"/>
        <v>0.76820170905043061</v>
      </c>
      <c r="I31" s="7">
        <f t="shared" si="6"/>
        <v>8.2840236686390553E-2</v>
      </c>
      <c r="J31" s="8">
        <f t="shared" si="7"/>
        <v>6.3638011400627401E-2</v>
      </c>
    </row>
    <row r="32" spans="1:10" x14ac:dyDescent="0.25">
      <c r="A32" s="1">
        <f t="shared" si="1"/>
        <v>0.10800000000000005</v>
      </c>
      <c r="B32" s="1">
        <f t="shared" si="2"/>
        <v>-0.65999999999999992</v>
      </c>
      <c r="C32" s="8">
        <f t="shared" si="3"/>
        <v>1.5193610974153202</v>
      </c>
      <c r="D32" s="7">
        <f t="shared" si="0"/>
        <v>5.1724137931034538E-2</v>
      </c>
      <c r="E32" s="8">
        <f t="shared" si="4"/>
        <v>7.8587642969758023E-2</v>
      </c>
      <c r="F32" s="1">
        <f t="shared" si="8"/>
        <v>0.10800000000000005</v>
      </c>
      <c r="G32" s="1">
        <f t="shared" si="9"/>
        <v>-0.65999999999999992</v>
      </c>
      <c r="H32" s="8">
        <f t="shared" si="5"/>
        <v>0.76509789749970414</v>
      </c>
      <c r="I32" s="7">
        <f t="shared" si="6"/>
        <v>6.7796610169491525E-2</v>
      </c>
      <c r="J32" s="8">
        <f t="shared" si="7"/>
        <v>5.1871043898285028E-2</v>
      </c>
    </row>
    <row r="33" spans="1:10" x14ac:dyDescent="0.25">
      <c r="A33" s="1">
        <f t="shared" si="1"/>
        <v>0.11000000000000006</v>
      </c>
      <c r="B33" s="1">
        <f t="shared" si="2"/>
        <v>-0.7</v>
      </c>
      <c r="C33" s="8">
        <f t="shared" si="3"/>
        <v>1.4655635238621489</v>
      </c>
      <c r="D33" s="7">
        <f t="shared" si="0"/>
        <v>3.8461538461538498E-2</v>
      </c>
      <c r="E33" s="8">
        <f t="shared" si="4"/>
        <v>5.6367827840851939E-2</v>
      </c>
      <c r="F33" s="1">
        <f t="shared" si="8"/>
        <v>0.11000000000000006</v>
      </c>
      <c r="G33" s="1">
        <f t="shared" si="9"/>
        <v>-0.7</v>
      </c>
      <c r="H33" s="8">
        <f t="shared" si="5"/>
        <v>0.76164376962971347</v>
      </c>
      <c r="I33" s="7">
        <f t="shared" si="6"/>
        <v>5.4054054054054043E-2</v>
      </c>
      <c r="J33" s="8">
        <f t="shared" si="7"/>
        <v>4.1169933493498019E-2</v>
      </c>
    </row>
    <row r="34" spans="1:10" x14ac:dyDescent="0.25">
      <c r="A34" s="1"/>
      <c r="B34" s="1"/>
      <c r="D34" s="1"/>
      <c r="F34" s="1"/>
      <c r="G34" s="1"/>
      <c r="I34" s="1"/>
    </row>
    <row r="35" spans="1:10" x14ac:dyDescent="0.25">
      <c r="A35" s="1"/>
      <c r="B35" s="1"/>
      <c r="D35" s="1"/>
      <c r="F35" s="1"/>
      <c r="G35" s="1"/>
      <c r="I35" s="1"/>
    </row>
    <row r="36" spans="1:10" x14ac:dyDescent="0.25">
      <c r="A36" s="1"/>
      <c r="B36" s="1"/>
      <c r="D36" s="1"/>
      <c r="F36" s="1"/>
      <c r="G36" s="1"/>
      <c r="I36" s="1"/>
    </row>
    <row r="37" spans="1:10" x14ac:dyDescent="0.25">
      <c r="A37" s="1"/>
      <c r="B37" s="1"/>
      <c r="D37" s="1"/>
      <c r="F37" s="1"/>
      <c r="G37" s="1"/>
      <c r="I37" s="1"/>
    </row>
    <row r="38" spans="1:10" x14ac:dyDescent="0.25">
      <c r="A38" s="1"/>
      <c r="B38" s="1"/>
      <c r="D38" s="1"/>
      <c r="F38" s="1"/>
      <c r="G38" s="1"/>
      <c r="I38" s="1"/>
    </row>
    <row r="39" spans="1:10" x14ac:dyDescent="0.25">
      <c r="A39" s="1"/>
      <c r="B39" s="1"/>
      <c r="D39" s="1"/>
      <c r="F39" s="1"/>
      <c r="G39" s="1"/>
      <c r="I39" s="1"/>
    </row>
    <row r="40" spans="1:10" x14ac:dyDescent="0.25">
      <c r="A40" s="1"/>
      <c r="B40" s="1"/>
      <c r="D40" s="1"/>
      <c r="F40" s="1"/>
      <c r="G40" s="1"/>
      <c r="I40" s="1"/>
    </row>
    <row r="41" spans="1:10" x14ac:dyDescent="0.25">
      <c r="A41" s="1"/>
      <c r="B41" s="1"/>
      <c r="D41" s="1"/>
      <c r="F41" s="1"/>
      <c r="G41" s="1"/>
      <c r="I41" s="1"/>
    </row>
    <row r="42" spans="1:10" x14ac:dyDescent="0.25">
      <c r="A42" s="1"/>
      <c r="B42" s="1"/>
      <c r="D42" s="1"/>
      <c r="F42" s="1"/>
      <c r="G42" s="1"/>
      <c r="I42" s="1"/>
    </row>
    <row r="43" spans="1:10" x14ac:dyDescent="0.25">
      <c r="A43" s="1"/>
      <c r="B43" s="1"/>
      <c r="D43" s="1"/>
      <c r="F43" s="1"/>
      <c r="G43" s="1"/>
      <c r="I43" s="1"/>
    </row>
    <row r="44" spans="1:10" x14ac:dyDescent="0.25">
      <c r="A44" s="1"/>
      <c r="B44" s="1"/>
      <c r="D44" s="1"/>
      <c r="F44" s="1"/>
      <c r="G44" s="1"/>
      <c r="I44" s="1"/>
    </row>
    <row r="45" spans="1:10" x14ac:dyDescent="0.25">
      <c r="A45" s="1"/>
      <c r="B45" s="1"/>
      <c r="D45" s="1"/>
      <c r="F45" s="1"/>
      <c r="G45" s="1"/>
      <c r="I45" s="1"/>
    </row>
    <row r="46" spans="1:10" x14ac:dyDescent="0.25">
      <c r="A46" s="1"/>
      <c r="B46" s="1"/>
      <c r="D46" s="1"/>
      <c r="F46" s="1"/>
      <c r="G46" s="1"/>
      <c r="I46" s="1"/>
    </row>
    <row r="47" spans="1:10" x14ac:dyDescent="0.25">
      <c r="A47" s="1"/>
      <c r="B47" s="1"/>
      <c r="D47" s="1"/>
      <c r="F47" s="1"/>
      <c r="G47" s="1"/>
      <c r="I47" s="1"/>
    </row>
    <row r="48" spans="1:10" x14ac:dyDescent="0.25">
      <c r="A48" s="1"/>
      <c r="B48" s="1"/>
      <c r="D48" s="1"/>
      <c r="F48" s="1"/>
      <c r="G48" s="1"/>
      <c r="I48" s="1"/>
    </row>
    <row r="49" spans="1:9" x14ac:dyDescent="0.25">
      <c r="A49" s="1"/>
      <c r="B49" s="1"/>
      <c r="D49" s="1"/>
      <c r="F49" s="1"/>
      <c r="G49" s="1"/>
      <c r="I49" s="1"/>
    </row>
    <row r="50" spans="1:9" x14ac:dyDescent="0.25">
      <c r="A50" s="1"/>
      <c r="B50" s="1"/>
      <c r="D50" s="1"/>
      <c r="F50" s="1"/>
      <c r="G50" s="1"/>
      <c r="I50" s="1"/>
    </row>
    <row r="51" spans="1:9" x14ac:dyDescent="0.25">
      <c r="A51" s="1"/>
      <c r="B51" s="1"/>
      <c r="D51" s="1"/>
      <c r="F51" s="1"/>
      <c r="G51" s="1"/>
      <c r="I51" s="1"/>
    </row>
    <row r="52" spans="1:9" x14ac:dyDescent="0.25">
      <c r="A52" s="1"/>
      <c r="B52" s="1"/>
      <c r="D52" s="1"/>
      <c r="F52" s="1"/>
      <c r="G52" s="1"/>
      <c r="I52" s="1"/>
    </row>
    <row r="53" spans="1:9" x14ac:dyDescent="0.25">
      <c r="A53" s="1"/>
      <c r="B53" s="1"/>
      <c r="D53" s="1"/>
      <c r="F53" s="1"/>
      <c r="G53" s="1"/>
      <c r="I53" s="1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Mössner, Martin</dc:creator>
  <cp:lastModifiedBy>Mössner, Martin</cp:lastModifiedBy>
  <dcterms:created xsi:type="dcterms:W3CDTF">2020-02-28T10:43:52Z</dcterms:created>
  <dcterms:modified xsi:type="dcterms:W3CDTF">2021-10-12T11:17:42Z</dcterms:modified>
</cp:coreProperties>
</file>