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3"/>
  <workbookPr defaultThemeVersion="124226"/>
  <mc:AlternateContent xmlns:mc="http://schemas.openxmlformats.org/markup-compatibility/2006">
    <mc:Choice Requires="x15">
      <x15ac:absPath xmlns:x15ac="http://schemas.microsoft.com/office/spreadsheetml/2010/11/ac" url="I:\Lehre\Schwimmen\Kraulanalyse\"/>
    </mc:Choice>
  </mc:AlternateContent>
  <xr:revisionPtr revIDLastSave="0" documentId="13_ncr:1_{724DCF0F-DC30-49AB-A2BD-51DE98EB8629}" xr6:coauthVersionLast="36" xr6:coauthVersionMax="36" xr10:uidLastSave="{00000000-0000-0000-0000-000000000000}"/>
  <bookViews>
    <workbookView xWindow="240" yWindow="120" windowWidth="16980" windowHeight="10395" xr2:uid="{00000000-000D-0000-FFFF-FFFF00000000}"/>
  </bookViews>
  <sheets>
    <sheet name="Kraul" sheetId="9" r:id="rId1"/>
    <sheet name="Brust" sheetId="10" r:id="rId2"/>
    <sheet name="Rücken" sheetId="11" r:id="rId3"/>
    <sheet name="Delphin" sheetId="12" r:id="rId4"/>
    <sheet name="50" sheetId="4" r:id="rId5"/>
    <sheet name="100" sheetId="13" r:id="rId6"/>
    <sheet name="400" sheetId="8" r:id="rId7"/>
    <sheet name="1500" sheetId="7" r:id="rId8"/>
    <sheet name="Frequenzstufentest" sheetId="6" r:id="rId9"/>
    <sheet name="Wellenförmig" sheetId="5" r:id="rId10"/>
    <sheet name="Stundenübersicht" sheetId="1" r:id="rId11"/>
  </sheets>
  <calcPr calcId="191029"/>
</workbook>
</file>

<file path=xl/calcChain.xml><?xml version="1.0" encoding="utf-8"?>
<calcChain xmlns="http://schemas.openxmlformats.org/spreadsheetml/2006/main">
  <c r="O5" i="13" l="1"/>
  <c r="K5" i="13"/>
  <c r="K6" i="13"/>
  <c r="P6" i="13"/>
  <c r="K7" i="13"/>
  <c r="O7" i="13"/>
  <c r="K8" i="13"/>
  <c r="P8" i="13"/>
  <c r="O9" i="13"/>
  <c r="P10" i="13"/>
  <c r="O11" i="13"/>
  <c r="O6" i="8"/>
  <c r="O36" i="8"/>
  <c r="P35" i="8"/>
  <c r="P33" i="8"/>
  <c r="P31" i="8"/>
  <c r="P29" i="8"/>
  <c r="P27" i="8"/>
  <c r="P25" i="8"/>
  <c r="P23" i="8"/>
  <c r="P21" i="8"/>
  <c r="P19" i="8"/>
  <c r="P17" i="8"/>
  <c r="P15" i="8"/>
  <c r="P13" i="8"/>
  <c r="O34" i="8"/>
  <c r="O32" i="8"/>
  <c r="O30" i="8"/>
  <c r="O28" i="8"/>
  <c r="O26" i="8"/>
  <c r="O24" i="8"/>
  <c r="O22" i="8"/>
  <c r="O20" i="8"/>
  <c r="O18" i="8"/>
  <c r="O16" i="8"/>
  <c r="O14" i="8"/>
  <c r="P11" i="8"/>
  <c r="P9" i="8"/>
  <c r="P7" i="8"/>
  <c r="O12" i="8"/>
  <c r="O10" i="8"/>
  <c r="O8" i="8"/>
  <c r="K8" i="8"/>
  <c r="K9" i="8"/>
  <c r="K10" i="8"/>
  <c r="K11" i="8"/>
  <c r="K12" i="8"/>
  <c r="K13" i="8"/>
  <c r="K14" i="8"/>
  <c r="K15" i="8"/>
  <c r="K16" i="8"/>
  <c r="K17" i="8"/>
  <c r="K18" i="8"/>
  <c r="K19" i="8"/>
  <c r="K20" i="8"/>
  <c r="K21" i="8"/>
  <c r="K7" i="8"/>
  <c r="K6" i="8"/>
  <c r="D159" i="6"/>
  <c r="E159" i="6"/>
  <c r="D158" i="6"/>
  <c r="E158" i="6"/>
  <c r="D157" i="6"/>
  <c r="E157" i="6"/>
  <c r="D156" i="6"/>
  <c r="E156" i="6"/>
  <c r="D155" i="6"/>
  <c r="E155" i="6"/>
  <c r="D154" i="6"/>
  <c r="E154" i="6"/>
  <c r="D143" i="6"/>
  <c r="E143" i="6"/>
  <c r="D142" i="6"/>
  <c r="E142" i="6"/>
  <c r="D141" i="6"/>
  <c r="E141" i="6"/>
  <c r="D140" i="6"/>
  <c r="E140" i="6"/>
  <c r="D139" i="6"/>
  <c r="E139" i="6"/>
  <c r="H5" i="5"/>
  <c r="H12" i="5" s="1"/>
  <c r="F5" i="5"/>
  <c r="F14" i="5" s="1"/>
  <c r="D5" i="5"/>
  <c r="D8" i="5"/>
  <c r="B5" i="5"/>
  <c r="B7" i="5" s="1"/>
  <c r="B11" i="5"/>
  <c r="C11" i="5"/>
  <c r="D11" i="5"/>
  <c r="E11" i="5"/>
  <c r="F11" i="5"/>
  <c r="G11" i="5"/>
  <c r="I11" i="5"/>
  <c r="C12" i="5"/>
  <c r="D12" i="5"/>
  <c r="E12" i="5"/>
  <c r="G12" i="5"/>
  <c r="I12" i="5"/>
  <c r="C13" i="5"/>
  <c r="D13" i="5"/>
  <c r="E13" i="5"/>
  <c r="G13" i="5"/>
  <c r="H13" i="5"/>
  <c r="I13" i="5"/>
  <c r="C14" i="5"/>
  <c r="D14" i="5"/>
  <c r="E14" i="5"/>
  <c r="G14" i="5"/>
  <c r="H14" i="5"/>
  <c r="I14" i="5"/>
  <c r="C15" i="5"/>
  <c r="D15" i="5"/>
  <c r="E15" i="5"/>
  <c r="F15" i="5"/>
  <c r="G15" i="5"/>
  <c r="I15" i="5"/>
  <c r="C16" i="5"/>
  <c r="D16" i="5"/>
  <c r="E16" i="5"/>
  <c r="G16" i="5"/>
  <c r="I16" i="5"/>
  <c r="C17" i="5"/>
  <c r="D17" i="5"/>
  <c r="E17" i="5"/>
  <c r="G17" i="5"/>
  <c r="H17" i="5"/>
  <c r="I17" i="5"/>
  <c r="C18" i="5"/>
  <c r="D18" i="5"/>
  <c r="E18" i="5"/>
  <c r="G18" i="5"/>
  <c r="H18" i="5"/>
  <c r="I18" i="5"/>
  <c r="C19" i="5"/>
  <c r="D19" i="5"/>
  <c r="E19" i="5"/>
  <c r="F19" i="5"/>
  <c r="G19" i="5"/>
  <c r="I19" i="5"/>
  <c r="C20" i="5"/>
  <c r="D20" i="5"/>
  <c r="E20" i="5"/>
  <c r="G20" i="5"/>
  <c r="I20" i="5"/>
  <c r="C21" i="5"/>
  <c r="D21" i="5"/>
  <c r="E21" i="5"/>
  <c r="G21" i="5"/>
  <c r="H21" i="5"/>
  <c r="I21" i="5"/>
  <c r="C22" i="5"/>
  <c r="D22" i="5"/>
  <c r="E22" i="5"/>
  <c r="G22" i="5"/>
  <c r="H22" i="5"/>
  <c r="I22" i="5"/>
  <c r="C23" i="5"/>
  <c r="D23" i="5"/>
  <c r="E23" i="5"/>
  <c r="F23" i="5"/>
  <c r="G23" i="5"/>
  <c r="I23" i="5"/>
  <c r="C24" i="5"/>
  <c r="D24" i="5"/>
  <c r="E24" i="5"/>
  <c r="G24" i="5"/>
  <c r="I24" i="5"/>
  <c r="C9" i="5"/>
  <c r="D9" i="5"/>
  <c r="E9" i="5"/>
  <c r="G9" i="5"/>
  <c r="H9" i="5"/>
  <c r="I9" i="5"/>
  <c r="C10" i="5"/>
  <c r="D10" i="5"/>
  <c r="E10" i="5"/>
  <c r="G10" i="5"/>
  <c r="H10" i="5"/>
  <c r="I10" i="5"/>
  <c r="C7" i="5"/>
  <c r="E7" i="5"/>
  <c r="G7" i="5"/>
  <c r="I7" i="5"/>
  <c r="C8" i="5"/>
  <c r="E8" i="5"/>
  <c r="G8" i="5"/>
  <c r="H8" i="5"/>
  <c r="I8" i="5"/>
  <c r="D11" i="6"/>
  <c r="E11" i="6"/>
  <c r="D12" i="6"/>
  <c r="E12" i="6" s="1"/>
  <c r="D13" i="6"/>
  <c r="E13" i="6"/>
  <c r="D14" i="6"/>
  <c r="E14" i="6" s="1"/>
  <c r="D15" i="6"/>
  <c r="E15" i="6"/>
  <c r="D16" i="6"/>
  <c r="E16" i="6" s="1"/>
  <c r="D26" i="6"/>
  <c r="E26" i="6"/>
  <c r="D27" i="6"/>
  <c r="E27" i="6" s="1"/>
  <c r="D28" i="6"/>
  <c r="E28" i="6"/>
  <c r="D29" i="6"/>
  <c r="E29" i="6" s="1"/>
  <c r="D30" i="6"/>
  <c r="E30" i="6"/>
  <c r="D31" i="6"/>
  <c r="E31" i="6" s="1"/>
  <c r="D39" i="6"/>
  <c r="E39" i="6"/>
  <c r="D40" i="6"/>
  <c r="E40" i="6" s="1"/>
  <c r="D41" i="6"/>
  <c r="E41" i="6"/>
  <c r="D42" i="6"/>
  <c r="E42" i="6" s="1"/>
  <c r="D43" i="6"/>
  <c r="E43" i="6"/>
  <c r="D44" i="6"/>
  <c r="E44" i="6" s="1"/>
  <c r="D54" i="6"/>
  <c r="E54" i="6"/>
  <c r="D55" i="6"/>
  <c r="E55" i="6" s="1"/>
  <c r="D56" i="6"/>
  <c r="E56" i="6"/>
  <c r="D57" i="6"/>
  <c r="E57" i="6" s="1"/>
  <c r="D58" i="6"/>
  <c r="E58" i="6"/>
  <c r="D59" i="6"/>
  <c r="E59" i="6" s="1"/>
  <c r="D69" i="6"/>
  <c r="E69" i="6"/>
  <c r="D70" i="6"/>
  <c r="E70" i="6" s="1"/>
  <c r="D71" i="6"/>
  <c r="E71" i="6"/>
  <c r="D72" i="6"/>
  <c r="E72" i="6" s="1"/>
  <c r="D73" i="6"/>
  <c r="E73" i="6"/>
  <c r="D74" i="6"/>
  <c r="E74" i="6" s="1"/>
  <c r="D83" i="6"/>
  <c r="E83" i="6"/>
  <c r="D84" i="6"/>
  <c r="E84" i="6" s="1"/>
  <c r="D85" i="6"/>
  <c r="E85" i="6"/>
  <c r="D86" i="6"/>
  <c r="E86" i="6" s="1"/>
  <c r="D87" i="6"/>
  <c r="E87" i="6"/>
  <c r="D88" i="6"/>
  <c r="E88" i="6" s="1"/>
  <c r="D97" i="6"/>
  <c r="E97" i="6"/>
  <c r="D98" i="6"/>
  <c r="E98" i="6" s="1"/>
  <c r="D99" i="6"/>
  <c r="E99" i="6"/>
  <c r="D100" i="6"/>
  <c r="E100" i="6" s="1"/>
  <c r="D111" i="6"/>
  <c r="E111" i="6"/>
  <c r="D112" i="6"/>
  <c r="E112" i="6" s="1"/>
  <c r="D113" i="6"/>
  <c r="E113" i="6"/>
  <c r="D114" i="6"/>
  <c r="E114" i="6" s="1"/>
  <c r="D115" i="6"/>
  <c r="E115" i="6"/>
  <c r="D116" i="6"/>
  <c r="E116" i="6" s="1"/>
  <c r="D125" i="6"/>
  <c r="E125" i="6"/>
  <c r="D126" i="6"/>
  <c r="E126" i="6" s="1"/>
  <c r="D127" i="6"/>
  <c r="E127" i="6"/>
  <c r="D128" i="6"/>
  <c r="E128" i="6" s="1"/>
  <c r="D129" i="6"/>
  <c r="E129" i="6"/>
  <c r="L33" i="5"/>
  <c r="N33" i="5"/>
  <c r="O33" i="5"/>
  <c r="L34" i="5"/>
  <c r="N34" i="5"/>
  <c r="O34" i="5"/>
  <c r="L35" i="5"/>
  <c r="N35" i="5"/>
  <c r="O35" i="5"/>
  <c r="L36" i="5"/>
  <c r="N36" i="5"/>
  <c r="O36" i="5"/>
  <c r="L37" i="5"/>
  <c r="N37" i="5"/>
  <c r="O37" i="5"/>
  <c r="L38" i="5"/>
  <c r="N38" i="5"/>
  <c r="O38" i="5"/>
  <c r="L39" i="5"/>
  <c r="N39" i="5"/>
  <c r="O39" i="5"/>
  <c r="F6" i="4"/>
  <c r="G6" i="4"/>
  <c r="F7" i="4"/>
  <c r="G7" i="4"/>
  <c r="F8" i="4"/>
  <c r="G8" i="4"/>
  <c r="G27" i="4" s="1"/>
  <c r="G29" i="4" s="1"/>
  <c r="F9" i="4"/>
  <c r="F27" i="4" s="1"/>
  <c r="F29" i="4" s="1"/>
  <c r="G9" i="4"/>
  <c r="F10" i="4"/>
  <c r="G10" i="4"/>
  <c r="F11" i="4"/>
  <c r="G11" i="4"/>
  <c r="F12" i="4"/>
  <c r="G12" i="4"/>
  <c r="G28" i="4" s="1"/>
  <c r="G30" i="4" s="1"/>
  <c r="F13" i="4"/>
  <c r="F28" i="4" s="1"/>
  <c r="F30" i="4" s="1"/>
  <c r="G13" i="4"/>
  <c r="F14" i="4"/>
  <c r="G14" i="4"/>
  <c r="F15" i="4"/>
  <c r="G15" i="4"/>
  <c r="F17" i="4"/>
  <c r="G17" i="4"/>
  <c r="F18" i="4"/>
  <c r="G18" i="4"/>
  <c r="F19" i="4"/>
  <c r="G19" i="4"/>
  <c r="B8" i="5"/>
  <c r="D7" i="5"/>
  <c r="B24" i="5"/>
  <c r="B23" i="5"/>
  <c r="B20" i="5"/>
  <c r="B19" i="5"/>
  <c r="B16" i="5"/>
  <c r="B15" i="5"/>
  <c r="B12" i="5"/>
  <c r="F7" i="5" l="1"/>
  <c r="F24" i="5"/>
  <c r="F20" i="5"/>
  <c r="F16" i="5"/>
  <c r="F12" i="5"/>
  <c r="B13" i="5"/>
  <c r="B17" i="5"/>
  <c r="B21" i="5"/>
  <c r="B9" i="5"/>
  <c r="F9" i="5"/>
  <c r="H23" i="5"/>
  <c r="F21" i="5"/>
  <c r="H19" i="5"/>
  <c r="F17" i="5"/>
  <c r="H15" i="5"/>
  <c r="F13" i="5"/>
  <c r="H11" i="5"/>
  <c r="B14" i="5"/>
  <c r="B18" i="5"/>
  <c r="B22" i="5"/>
  <c r="B10" i="5"/>
  <c r="F8" i="5"/>
  <c r="H7" i="5"/>
  <c r="F10" i="5"/>
  <c r="H24" i="5"/>
  <c r="F22" i="5"/>
  <c r="H20" i="5"/>
  <c r="F18" i="5"/>
  <c r="H16" i="5"/>
</calcChain>
</file>

<file path=xl/sharedStrings.xml><?xml version="1.0" encoding="utf-8"?>
<sst xmlns="http://schemas.openxmlformats.org/spreadsheetml/2006/main" count="539" uniqueCount="339">
  <si>
    <t>1.Okt.</t>
  </si>
  <si>
    <t>15 min Dauerschwimmen</t>
  </si>
  <si>
    <t>Pyramidentraining</t>
  </si>
  <si>
    <t>4 * 100 Kraularme </t>
  </si>
  <si>
    <t>8 * 50 Kraul steigern</t>
  </si>
  <si>
    <t>Schwerpunkt Beine</t>
  </si>
  <si>
    <t>Paddles 4 * 200</t>
  </si>
  <si>
    <t>400 Kraul Puls 150</t>
  </si>
  <si>
    <t>400 Rücken 400 Brust</t>
  </si>
  <si>
    <t>4 * 200 Kraul</t>
  </si>
  <si>
    <t>16 * 15 Delphinübungen</t>
  </si>
  <si>
    <t>Delphin mit Zoomers</t>
  </si>
  <si>
    <t>4 * 50 Brust </t>
  </si>
  <si>
    <t>Rückenbeine/Rollen/Rückenarme</t>
  </si>
  <si>
    <t>4 * 100 Lagen</t>
  </si>
  <si>
    <t>1500m Testschwimmen</t>
  </si>
  <si>
    <t>400 m Kraul Prüfung</t>
  </si>
  <si>
    <t>Krafttraining an Land und im Wasser</t>
  </si>
  <si>
    <t>7.Jän</t>
  </si>
  <si>
    <t>Ausdauertraining Pulsuhren</t>
  </si>
  <si>
    <t>Wechselförmige Belastung</t>
  </si>
  <si>
    <t>10.Jän</t>
  </si>
  <si>
    <t>restliche Prüfungen</t>
  </si>
  <si>
    <t>100 Lagen Prüfung</t>
  </si>
  <si>
    <t xml:space="preserve">Bewegungsanalyse Kraul Brust </t>
  </si>
  <si>
    <t>Bewegungsanalyse Delphin/Rücken</t>
  </si>
  <si>
    <t xml:space="preserve">Inhalte des Semesters         </t>
  </si>
  <si>
    <t>Kraul-Rücken Gleitübungen</t>
  </si>
  <si>
    <t xml:space="preserve">Gymn. mit Schulterbewegl.   </t>
  </si>
  <si>
    <t>Atmung-Wiederstände im Wasser   Delphinsprünge</t>
  </si>
  <si>
    <t>Kraul</t>
  </si>
  <si>
    <t>Brust</t>
  </si>
  <si>
    <t>Delphin</t>
  </si>
  <si>
    <t>Rücken</t>
  </si>
  <si>
    <t>Wasserball</t>
  </si>
  <si>
    <t xml:space="preserve">Basketball </t>
  </si>
  <si>
    <t>Delphinbeine</t>
  </si>
  <si>
    <t xml:space="preserve">Wasserball </t>
  </si>
  <si>
    <t>Brust Beine</t>
  </si>
  <si>
    <t xml:space="preserve">Wasservolleyball </t>
  </si>
  <si>
    <t xml:space="preserve">Brust Arme </t>
  </si>
  <si>
    <t xml:space="preserve">WH Brustbeine </t>
  </si>
  <si>
    <t>Brustkoordination</t>
  </si>
  <si>
    <t xml:space="preserve">Anfängerspiele  </t>
  </si>
  <si>
    <t>Wendentraining Brust   Brust-Technik</t>
  </si>
  <si>
    <t xml:space="preserve">Wasserball  </t>
  </si>
  <si>
    <t xml:space="preserve">Ball über Beckenrand    </t>
  </si>
  <si>
    <t>ca. 750G</t>
  </si>
  <si>
    <t xml:space="preserve">750G </t>
  </si>
  <si>
    <t>25 * 5B</t>
  </si>
  <si>
    <t>150E</t>
  </si>
  <si>
    <t>100B</t>
  </si>
  <si>
    <t>350E 700A</t>
  </si>
  <si>
    <t>400A</t>
  </si>
  <si>
    <t>170B 100E</t>
  </si>
  <si>
    <t>400 G</t>
  </si>
  <si>
    <t>200B</t>
  </si>
  <si>
    <t>200G 75B</t>
  </si>
  <si>
    <t>200E 75B</t>
  </si>
  <si>
    <t>75G</t>
  </si>
  <si>
    <t>800A</t>
  </si>
  <si>
    <t>200B 700K</t>
  </si>
  <si>
    <t>400G</t>
  </si>
  <si>
    <t>300B m Zoom.</t>
  </si>
  <si>
    <t>100A 200B</t>
  </si>
  <si>
    <t>100T 100A 100B 200G</t>
  </si>
  <si>
    <t>300E</t>
  </si>
  <si>
    <t>100T 300G 200K</t>
  </si>
  <si>
    <t>950G</t>
  </si>
  <si>
    <t>150G</t>
  </si>
  <si>
    <t>Kraul Rollwende</t>
  </si>
  <si>
    <t>Delphin Koordination (16 mal mit Startsprung)</t>
  </si>
  <si>
    <t>100B 300K 240G</t>
  </si>
  <si>
    <t>300B 300K</t>
  </si>
  <si>
    <t>Aerobic im Wasser</t>
  </si>
  <si>
    <t>100T 150A 200G</t>
  </si>
  <si>
    <t>100G</t>
  </si>
  <si>
    <t>100B 100A 100K 100G</t>
  </si>
  <si>
    <t>Startsprünge und Wenden</t>
  </si>
  <si>
    <t>Frequenztreppe</t>
  </si>
  <si>
    <t>Kraularme</t>
  </si>
  <si>
    <t>Brust Tauchzug Delphinarme</t>
  </si>
  <si>
    <t>Test 2* 50 Brust u. Delphin</t>
  </si>
  <si>
    <t>Biomechanische Messmethoden (Kraft und Schwimmgeschwindigkeit)</t>
  </si>
  <si>
    <t>Fehler und Übungskatalog Rücken</t>
  </si>
  <si>
    <t>Fehler und Übungskatalog Delphin</t>
  </si>
  <si>
    <t>Delphintraining</t>
  </si>
  <si>
    <t>400E 100G</t>
  </si>
  <si>
    <t>400K</t>
  </si>
  <si>
    <t>Stationsbetrieb im Wasser</t>
  </si>
  <si>
    <t>Wettkampfmäßiges Aufwärmen und</t>
  </si>
  <si>
    <t>Einschwimmen</t>
  </si>
  <si>
    <t>50 Delphin u. Brust auf Zeit</t>
  </si>
  <si>
    <t>1500G</t>
  </si>
  <si>
    <t>Fehler und Übungskatalog Brust</t>
  </si>
  <si>
    <t>Fehler und Übungskatalog Kraul</t>
  </si>
  <si>
    <t>Teilzeitanalyse</t>
  </si>
  <si>
    <t xml:space="preserve">Bewegungsanalyse Brust/Kraul </t>
  </si>
  <si>
    <t xml:space="preserve">Bewegungsanalyse Delphin/Rücken </t>
  </si>
  <si>
    <r>
      <t xml:space="preserve">1. Theoriestunde </t>
    </r>
    <r>
      <rPr>
        <sz val="10"/>
        <rFont val="Times New Roman"/>
        <family val="1"/>
      </rPr>
      <t> </t>
    </r>
  </si>
  <si>
    <t>2. Theoriestunde</t>
  </si>
  <si>
    <t>G..ganze Schwimmlage    A...Arme   B...Beine   K...Koordination u. Technik   T...Tauchen  E...Einarmschwimmen oder Abschlag</t>
  </si>
  <si>
    <t>50G</t>
  </si>
  <si>
    <t xml:space="preserve">2 Prüfung: Trainingslehre </t>
  </si>
  <si>
    <t xml:space="preserve">1 Prüfung: Biomechanik und </t>
  </si>
  <si>
    <t>Bewegungslehre</t>
  </si>
  <si>
    <t>Teilzeitanalyse 50 m Brust</t>
  </si>
  <si>
    <t>Name:</t>
  </si>
  <si>
    <t>Zeit [s]</t>
  </si>
  <si>
    <t>Bewegungszeit Startsockl</t>
  </si>
  <si>
    <t>Startzeit (10m - 1. SZ)</t>
  </si>
  <si>
    <t>10m</t>
  </si>
  <si>
    <t>Schwimmzeit 10-15</t>
  </si>
  <si>
    <t>15m</t>
  </si>
  <si>
    <t>Schwimmzeit 15-20</t>
  </si>
  <si>
    <t>20m</t>
  </si>
  <si>
    <t>Anschwimmzeit 1 (20-25)</t>
  </si>
  <si>
    <t>25m</t>
  </si>
  <si>
    <t>Wendezeit (25-30)</t>
  </si>
  <si>
    <t>30m</t>
  </si>
  <si>
    <t>Schwimmzeit (30-35)</t>
  </si>
  <si>
    <t>35m</t>
  </si>
  <si>
    <t>Schwimmzeit (35-40)</t>
  </si>
  <si>
    <t>40m</t>
  </si>
  <si>
    <t>Schwimmzeit (40-45)</t>
  </si>
  <si>
    <t>45m</t>
  </si>
  <si>
    <t>Anschwimmzeit 2 (45-50)</t>
  </si>
  <si>
    <t>50m</t>
  </si>
  <si>
    <t xml:space="preserve">1. 25m </t>
  </si>
  <si>
    <t>2. 25m</t>
  </si>
  <si>
    <t>50 m</t>
  </si>
  <si>
    <t>1. SZ….1. Startzeit (Bewegung sichtbar)</t>
  </si>
  <si>
    <t>2. SZ….2. Startzeit (Lösen der Füsse vom Sockel)</t>
  </si>
  <si>
    <t>Beginn 1. Zug</t>
  </si>
  <si>
    <t>Anzahl Züge 1. 25m</t>
  </si>
  <si>
    <t>Anzahl Züge 2. 25m</t>
  </si>
  <si>
    <t>Frequenz 10-20m</t>
  </si>
  <si>
    <t>Frequenz 35 - 45m</t>
  </si>
  <si>
    <t>Frequenzberechnung bei 5 Zügen:</t>
  </si>
  <si>
    <t>F = 60 / (Zeitdifferenz * 5)</t>
  </si>
  <si>
    <t>Abgangszeiten</t>
  </si>
  <si>
    <t>1. 50er</t>
  </si>
  <si>
    <t>2. 50er</t>
  </si>
  <si>
    <t>3. 50er</t>
  </si>
  <si>
    <t>4. 50er</t>
  </si>
  <si>
    <t>5. 50er</t>
  </si>
  <si>
    <t>6. 50er</t>
  </si>
  <si>
    <t>7. 50er</t>
  </si>
  <si>
    <t>8. 50er</t>
  </si>
  <si>
    <t>P</t>
  </si>
  <si>
    <t>1.</t>
  </si>
  <si>
    <t>2.</t>
  </si>
  <si>
    <t>3.</t>
  </si>
  <si>
    <t>4.</t>
  </si>
  <si>
    <t>5.</t>
  </si>
  <si>
    <t>6.</t>
  </si>
  <si>
    <t>7.</t>
  </si>
  <si>
    <t>Aufgabe:</t>
  </si>
  <si>
    <t xml:space="preserve">Tabelle anfertigen für alle SchwimmerInnen mit: </t>
  </si>
  <si>
    <t>höchster Schwimmgeschwindigkeit mit dazugehörender Frequenz</t>
  </si>
  <si>
    <t>bis zu welcher Frequenz ist die Zuglänge ok</t>
  </si>
  <si>
    <t>Frequenztraining erforderlich (ja/nein)</t>
  </si>
  <si>
    <t>Techniktraining für besseren Zugweg erforderlich (ja/nein)? - Körpergröße mit berücksichtigen</t>
  </si>
  <si>
    <t>Wer ist der beste Sprinter?</t>
  </si>
  <si>
    <t>Wer ist die beste Sprinterin?</t>
  </si>
  <si>
    <t>Nr.</t>
  </si>
  <si>
    <t>t [s]</t>
  </si>
  <si>
    <t xml:space="preserve">Freq </t>
  </si>
  <si>
    <t>v [m/s]</t>
  </si>
  <si>
    <t>Lx [m]</t>
  </si>
  <si>
    <t>Richtzeiten: wellenförmige Belastungsgestaltung</t>
  </si>
  <si>
    <t>2. Variante:</t>
  </si>
  <si>
    <t>Puls:</t>
  </si>
  <si>
    <t>3. Variante: Leistung (P = cw*A*roh*v³/2 Strömungswiderstand mal Geschwindigkeit)</t>
  </si>
  <si>
    <t>Leistung [W]</t>
  </si>
  <si>
    <t>%</t>
  </si>
  <si>
    <t>Endzeit</t>
  </si>
  <si>
    <t>Start</t>
  </si>
  <si>
    <t>1'15''</t>
  </si>
  <si>
    <t>1'30''</t>
  </si>
  <si>
    <t>Ausdauertraining 8 * 50 Kraul;</t>
  </si>
  <si>
    <t>Mathias</t>
  </si>
  <si>
    <t>Andi</t>
  </si>
  <si>
    <t>Steffi</t>
  </si>
  <si>
    <t>Verena</t>
  </si>
  <si>
    <t>Maria</t>
  </si>
  <si>
    <t>Michael</t>
  </si>
  <si>
    <t>Benedikta</t>
  </si>
  <si>
    <t>Christine</t>
  </si>
  <si>
    <t>Theresa</t>
  </si>
  <si>
    <t>Katherina</t>
  </si>
  <si>
    <t>Jaquline</t>
  </si>
  <si>
    <t>Distanz</t>
  </si>
  <si>
    <t>GesZeit</t>
  </si>
  <si>
    <t>ZZ</t>
  </si>
  <si>
    <t>Bahn 1</t>
  </si>
  <si>
    <t>Bahn 2</t>
  </si>
  <si>
    <t>Bahn 3</t>
  </si>
  <si>
    <t>400 m Kraul</t>
  </si>
  <si>
    <t>Sti</t>
  </si>
  <si>
    <t>Stu</t>
  </si>
  <si>
    <t>Seite</t>
  </si>
  <si>
    <t>Wasserlage:</t>
  </si>
  <si>
    <t>li</t>
  </si>
  <si>
    <t>re</t>
  </si>
  <si>
    <t>Armbewegung:</t>
  </si>
  <si>
    <t>Eintauch- und Streckphase:</t>
  </si>
  <si>
    <t>Hand gleitet in Verlängerung der Schultern ins Wasser</t>
  </si>
  <si>
    <t xml:space="preserve">Zugphase: </t>
  </si>
  <si>
    <t>Ellbogen-hoch-Haltung</t>
  </si>
  <si>
    <t>auf Schulterhöhe Ellbogenwinkel ca. 90 bis 110°</t>
  </si>
  <si>
    <t>nur geringe Seitbewegung der Hand</t>
  </si>
  <si>
    <t>Hand nahe der Körpermittelachse</t>
  </si>
  <si>
    <t>Hand fast geradlinig nach hinten geführt</t>
  </si>
  <si>
    <t>Hände normal zur Antriebsrichtung</t>
  </si>
  <si>
    <t>hohe Handgeschwindigkeit</t>
  </si>
  <si>
    <t>Rückholphase:</t>
  </si>
  <si>
    <t>Beinbewegung:</t>
  </si>
  <si>
    <t>Beinbewegung erfolgt aus der Hüfte</t>
  </si>
  <si>
    <t>geringe Beugung im Kniegelenk</t>
  </si>
  <si>
    <t>Abwärtsanteil:  Aktiver „Kick“ bei überstrecktem Fußgelenk</t>
  </si>
  <si>
    <t>Aufwärtsanteil: Kniegelenk gestreckt und Fußgelenk locker</t>
  </si>
  <si>
    <t>gleichmäßige Wechselbeinbewegung auch in der Rollbewegung</t>
  </si>
  <si>
    <t>Koordination von Arm- und Beinbewegung:</t>
  </si>
  <si>
    <t>Auf jeden Armzyklus werden 6 Beinschläge ausgeführt</t>
  </si>
  <si>
    <t>Koordination von Armbewegung und Atmung:</t>
  </si>
  <si>
    <t>Aufgaben:</t>
  </si>
  <si>
    <t>linke und rechte Seite mit Noten 1-5 beurteilen</t>
  </si>
  <si>
    <t>Eigene Bilder einfügen</t>
  </si>
  <si>
    <t>"Schwerwiegendsten Fehler" beschreiben</t>
  </si>
  <si>
    <t>3 Übungen anführen um diesen Fehler zu beheben</t>
  </si>
  <si>
    <t xml:space="preserve">1. Übung:
</t>
  </si>
  <si>
    <t xml:space="preserve">2. Übung:
</t>
  </si>
  <si>
    <t xml:space="preserve">3. Übung:
</t>
  </si>
  <si>
    <r>
      <t>Unter Wasser vollkommene Streckung, dabei Körperrotation</t>
    </r>
    <r>
      <rPr>
        <sz val="24"/>
        <color indexed="8"/>
        <rFont val="Arial"/>
        <family val="2"/>
      </rPr>
      <t xml:space="preserve"> </t>
    </r>
  </si>
  <si>
    <r>
      <t>Druckphase</t>
    </r>
    <r>
      <rPr>
        <sz val="12"/>
        <rFont val="Arial"/>
        <family val="2"/>
      </rPr>
      <t>:</t>
    </r>
  </si>
  <si>
    <r>
      <t>Längsrotation</t>
    </r>
    <r>
      <rPr>
        <sz val="12"/>
        <rFont val="Arial"/>
        <family val="2"/>
      </rPr>
      <t xml:space="preserve"> mindestens 45° auf jede Seite</t>
    </r>
  </si>
  <si>
    <t xml:space="preserve">Wasserlage: </t>
  </si>
  <si>
    <t>Arme beginnen aus der gestreckten Position</t>
  </si>
  <si>
    <t>Paddelbewegung (auswärts Bewegung der Hände mit richtigem Anstellwinkel der Hände)</t>
  </si>
  <si>
    <t>Paddelbewegung nach Innen</t>
  </si>
  <si>
    <t>Anschließend Ellbogen nach innen</t>
  </si>
  <si>
    <t>Arme vollständig nach vorne ausgestreckt</t>
  </si>
  <si>
    <t>Fersen möglichst nahe Gesäß</t>
  </si>
  <si>
    <t>Oberschenkel gering gebeugt</t>
  </si>
  <si>
    <t>Knie nur leicht geöffnet</t>
  </si>
  <si>
    <t>Schlagphase:</t>
  </si>
  <si>
    <t>Außenrotation der Unterschenkel (Zehen nach außen gedreht)</t>
  </si>
  <si>
    <t>Langsame Auswärtsbewegung (Füße mehr geöffnet als Knie)</t>
  </si>
  <si>
    <t>Rasches schließen der Füße (Fußsohlen zeigen zueinander)</t>
  </si>
  <si>
    <t>Schlagphase Beine beginnt, wenn Arme wieder gestreckt sind</t>
  </si>
  <si>
    <t>Bei Einwärtsphase Arme wird Kopf angehoben und</t>
  </si>
  <si>
    <r>
      <t>Auswärtsphase - „Wasserfassen</t>
    </r>
    <r>
      <rPr>
        <sz val="12"/>
        <rFont val="Arial"/>
        <family val="2"/>
      </rPr>
      <t>“:</t>
    </r>
  </si>
  <si>
    <r>
      <t>Zugphase:</t>
    </r>
    <r>
      <rPr>
        <sz val="12"/>
        <rFont val="Arial"/>
        <family val="2"/>
      </rPr>
      <t xml:space="preserve"> Hände ziehen weiter auswärts und leicht abwärts nach hinten (Endposition Winkel Oberarm-Unterarm 135°)</t>
    </r>
  </si>
  <si>
    <r>
      <t>Anziehphase</t>
    </r>
    <r>
      <rPr>
        <sz val="12"/>
        <rFont val="Arial"/>
        <family val="2"/>
      </rPr>
      <t>:</t>
    </r>
  </si>
  <si>
    <r>
      <t>Schwimmen mit Gleitphase</t>
    </r>
    <r>
      <rPr>
        <sz val="12"/>
        <rFont val="Arial"/>
        <family val="2"/>
      </rPr>
      <t>: nach Streckung der Beine erfolgt bei gestreckter Armposition eine kurze Gleitphase</t>
    </r>
  </si>
  <si>
    <r>
      <t>Überlappende Koordination</t>
    </r>
    <r>
      <rPr>
        <sz val="12"/>
        <rFont val="Arial"/>
        <family val="2"/>
      </rPr>
      <t>: die Beine haben die Schlagphase beendet, wenn die Arme sich in der Auswärtsphase („Wasserfassen“) befinden</t>
    </r>
  </si>
  <si>
    <t>Horizontale Wasserlage</t>
  </si>
  <si>
    <t xml:space="preserve">Kopf liegt im Wasser </t>
  </si>
  <si>
    <t>Hand gleitet gestreckt in Verlängerung der Schultern ins Wasser</t>
  </si>
  <si>
    <t>Hand nach erstem Drittel normal zur Zugrichtung angestellt</t>
  </si>
  <si>
    <t>Ellbogen-vorne-Haltung</t>
  </si>
  <si>
    <t>Hand seitlich nahe dem Körper</t>
  </si>
  <si>
    <t>Arm gestreckt ohne seitliche Bewegung entspannt zurückgeschwungen</t>
  </si>
  <si>
    <t>Aufwärtsanteil:  Aktiver „Kick“ bei überstrecktem Fußgelenk</t>
  </si>
  <si>
    <t>Abwärtsanteil: Kniegelenk gestreckt und Fußgelenk locker</t>
  </si>
  <si>
    <t>Koordination</t>
  </si>
  <si>
    <t>Atmung erfolgt gleichmäßig</t>
  </si>
  <si>
    <t>Längsrotation mindestens 45° auf jede Seite</t>
  </si>
  <si>
    <t>Arme haben keine Ruhephase</t>
  </si>
  <si>
    <t>Wasserfassen</t>
  </si>
  <si>
    <t>Zu Beginn Arme gestreckt nahe der Wasseeroberfläche</t>
  </si>
  <si>
    <t>Zugbeginn optimal langsam</t>
  </si>
  <si>
    <t xml:space="preserve">am Ende starke Auswärstbewegung </t>
  </si>
  <si>
    <t>Arme gestreckt und nahe der Wasseroberfläche</t>
  </si>
  <si>
    <t>Schultern außerhalb des Wassers</t>
  </si>
  <si>
    <t>Eintauchphase</t>
  </si>
  <si>
    <t>schulterbreites Eintauchen</t>
  </si>
  <si>
    <t xml:space="preserve">Koordination </t>
  </si>
  <si>
    <t>erster Kick beim Eintauchen der Arme</t>
  </si>
  <si>
    <t>Gesicht ist vor den Armen im Wasser</t>
  </si>
  <si>
    <t>Beginn der Atmung am Ende der Druckphase</t>
  </si>
  <si>
    <t>zweiter Kick bei der Druckphase</t>
  </si>
  <si>
    <t>Analyse 400 m Rennen</t>
  </si>
  <si>
    <t>1. 25m Teilzeitanalyse</t>
  </si>
  <si>
    <t>Teilzeiten</t>
  </si>
  <si>
    <t>(m)</t>
  </si>
  <si>
    <t>zeiten (s)</t>
  </si>
  <si>
    <t>Zwischen-</t>
  </si>
  <si>
    <t>25m (s)</t>
  </si>
  <si>
    <t>2. Schwimmzeitanalyse</t>
  </si>
  <si>
    <t>15m (s)</t>
  </si>
  <si>
    <t>Schwimmz.</t>
  </si>
  <si>
    <t>10m (s)</t>
  </si>
  <si>
    <t>Wendez.</t>
  </si>
  <si>
    <t>Anzahl</t>
  </si>
  <si>
    <t>Züge</t>
  </si>
  <si>
    <t>Analyse 100 m Rennen</t>
  </si>
  <si>
    <t>1. Person</t>
  </si>
  <si>
    <t>2. Person</t>
  </si>
  <si>
    <t>1. SZ 5m</t>
  </si>
  <si>
    <t>2. SZ 5m</t>
  </si>
  <si>
    <t>Anweisung:</t>
  </si>
  <si>
    <t>Die Teilzeiten können mit den Videos und z.B. dem Programm Kinovea erhoben werden.</t>
  </si>
  <si>
    <t>Analyse: maximal 4 Sätze zu den jeweiligen Diagrammen hinzufügen</t>
  </si>
  <si>
    <t>2 Personen sowohl über die 50 Brust wie auch die 50 Delphin miteinander vergleichen</t>
  </si>
  <si>
    <t>Analyse: maximal 8 Sätze zu den jeweiligen Diagrammen hinzufügen</t>
  </si>
  <si>
    <t>In die gelben Felder die eigenen Daten eintragen</t>
  </si>
  <si>
    <t>In die gelben Felder die eigenen Daten eintragen.</t>
  </si>
  <si>
    <t>In die gelben Felder die Daten eintragen.</t>
  </si>
  <si>
    <t>Aufgabe 100 m Teilzeitanalyse</t>
  </si>
  <si>
    <t>Aufgabe 50 m Teilzeitanalyse Delphin und Brust</t>
  </si>
  <si>
    <t>Aufgabe 400 m Teilzeitanalyse</t>
  </si>
  <si>
    <t>Ergebnisse in Powerpoint darstellen</t>
  </si>
  <si>
    <t>Schwimmgeschw. m/s (10-20m)</t>
  </si>
  <si>
    <t>Schwimmgeschw. m/s (35-45m)</t>
  </si>
  <si>
    <t>Zuglänge (10-20m)</t>
  </si>
  <si>
    <t>Zuglänge (35-45m)</t>
  </si>
  <si>
    <t>Keine Nickbewegung vom Kopf</t>
  </si>
  <si>
    <t>möglichst flache Wasserlage</t>
  </si>
  <si>
    <t>Anziehphase Beine beginnt, wenn Druckphase der Arme  beendet ist</t>
  </si>
  <si>
    <t>Hände an der Wasseroberfläche oder über Wasser rasch nach vorne</t>
  </si>
  <si>
    <t>Bahn 4</t>
  </si>
  <si>
    <t>Bahn 5</t>
  </si>
  <si>
    <t>Bahn 6</t>
  </si>
  <si>
    <t>2 taktile Übungen zur Behebung der Technikfehler „erfinden“. Bitte keine trivialen Standardübungen anführen.um diesen Fehler zu beheben</t>
  </si>
  <si>
    <t xml:space="preserve">möglichst waagrecht
</t>
  </si>
  <si>
    <t>Gesäß und Füße teilweise bei Wasseroberfläche</t>
  </si>
  <si>
    <t>Hand normal zur Schwimmrichtung</t>
  </si>
  <si>
    <t>auf Schulterhöhe Ellbogenwinkel nicht kleiner wie 100°</t>
  </si>
  <si>
    <t>Antriebsphase - Zug- und Druckphase</t>
  </si>
  <si>
    <t>Arm entspannt zurückgeschwungen</t>
  </si>
  <si>
    <t>Koordination linker und rechter Arm:</t>
  </si>
  <si>
    <t>Beim Eintauchen ist anderer Arm bei …</t>
  </si>
  <si>
    <t>Geschwindigkeitsverlauf</t>
  </si>
  <si>
    <t>Zeit Antrieb zu Zeit "nicht Antrieb (ms)</t>
  </si>
  <si>
    <t>Linien einzeichnen</t>
  </si>
  <si>
    <t>Serienbild erstellen</t>
  </si>
  <si>
    <t>2 taktile Übungen zur Behebung der Technikfehler „erfinden“. Bitte keine trivialen Standardübungen anführen um diesen Fehler zu beheben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</si>
</sst>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27" x14ac:knownFonts="1">
    <font>
      <sz val="10"/>
      <name val="Arial"/>
    </font>
    <font>
      <sz val="10"/>
      <name val="Arial"/>
    </font>
    <font>
      <sz val="10"/>
      <name val="Times New Roman"/>
      <family val="1"/>
    </font>
    <font>
      <sz val="10"/>
      <name val="Arial"/>
      <family val="2"/>
    </font>
    <font>
      <b/>
      <sz val="10"/>
      <name val="Times New Roman"/>
      <family val="1"/>
    </font>
    <font>
      <sz val="12"/>
      <name val="Arial"/>
      <family val="2"/>
    </font>
    <font>
      <u/>
      <sz val="10"/>
      <color indexed="12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sz val="1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6"/>
      <name val="Arial"/>
      <family val="2"/>
    </font>
    <font>
      <i/>
      <sz val="12"/>
      <name val="Arial"/>
      <family val="2"/>
    </font>
    <font>
      <sz val="24"/>
      <color indexed="8"/>
      <name val="Arial"/>
      <family val="2"/>
    </font>
    <font>
      <sz val="12"/>
      <color indexed="8"/>
      <name val="Arial"/>
      <family val="2"/>
    </font>
    <font>
      <sz val="14"/>
      <color indexed="48"/>
      <name val="Arial"/>
      <family val="2"/>
    </font>
    <font>
      <sz val="14"/>
      <color indexed="8"/>
      <name val="Arial"/>
      <family val="2"/>
    </font>
    <font>
      <b/>
      <sz val="14"/>
      <color indexed="1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2"/>
      <name val="Symbol"/>
      <family val="1"/>
      <charset val="2"/>
    </font>
    <font>
      <b/>
      <sz val="12"/>
      <color rgb="FF339966"/>
      <name val="Arial"/>
      <family val="2"/>
    </font>
    <font>
      <sz val="12"/>
      <color theme="0" tint="-0.34998626667073579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</fills>
  <borders count="27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3" fillId="0" borderId="0"/>
  </cellStyleXfs>
  <cellXfs count="209">
    <xf numFmtId="0" fontId="0" fillId="0" borderId="0" xfId="0"/>
    <xf numFmtId="0" fontId="1" fillId="0" borderId="0" xfId="0" applyFont="1" applyAlignment="1">
      <alignment wrapText="1"/>
    </xf>
    <xf numFmtId="0" fontId="2" fillId="0" borderId="1" xfId="0" applyFont="1" applyBorder="1" applyAlignment="1">
      <alignment wrapText="1"/>
    </xf>
    <xf numFmtId="0" fontId="3" fillId="0" borderId="0" xfId="0" applyFont="1" applyAlignment="1">
      <alignment wrapText="1"/>
    </xf>
    <xf numFmtId="0" fontId="2" fillId="0" borderId="2" xfId="0" applyFont="1" applyBorder="1" applyAlignment="1">
      <alignment horizontal="right" wrapText="1"/>
    </xf>
    <xf numFmtId="0" fontId="2" fillId="0" borderId="1" xfId="0" applyFont="1" applyBorder="1" applyAlignment="1">
      <alignment horizontal="right" wrapText="1"/>
    </xf>
    <xf numFmtId="0" fontId="4" fillId="0" borderId="1" xfId="0" applyFont="1" applyBorder="1" applyAlignment="1">
      <alignment wrapText="1"/>
    </xf>
    <xf numFmtId="0" fontId="2" fillId="0" borderId="3" xfId="0" applyFont="1" applyBorder="1" applyAlignment="1">
      <alignment wrapText="1"/>
    </xf>
    <xf numFmtId="0" fontId="2" fillId="0" borderId="4" xfId="0" applyFont="1" applyBorder="1" applyAlignment="1">
      <alignment horizontal="right" wrapText="1"/>
    </xf>
    <xf numFmtId="0" fontId="2" fillId="0" borderId="4" xfId="0" applyFont="1" applyBorder="1" applyAlignment="1">
      <alignment wrapText="1"/>
    </xf>
    <xf numFmtId="16" fontId="2" fillId="0" borderId="4" xfId="0" applyNumberFormat="1" applyFont="1" applyBorder="1" applyAlignment="1">
      <alignment horizontal="right" wrapText="1"/>
    </xf>
    <xf numFmtId="0" fontId="4" fillId="0" borderId="4" xfId="0" applyFont="1" applyBorder="1" applyAlignment="1">
      <alignment wrapText="1"/>
    </xf>
    <xf numFmtId="0" fontId="3" fillId="0" borderId="4" xfId="0" applyFont="1" applyBorder="1" applyAlignment="1">
      <alignment wrapText="1"/>
    </xf>
    <xf numFmtId="0" fontId="3" fillId="0" borderId="0" xfId="0" applyFont="1" applyBorder="1" applyAlignment="1">
      <alignment wrapText="1"/>
    </xf>
    <xf numFmtId="0" fontId="2" fillId="0" borderId="0" xfId="0" applyFont="1" applyBorder="1" applyAlignment="1">
      <alignment wrapText="1"/>
    </xf>
    <xf numFmtId="0" fontId="5" fillId="0" borderId="0" xfId="0" applyFont="1"/>
    <xf numFmtId="16" fontId="5" fillId="0" borderId="0" xfId="0" applyNumberFormat="1" applyFont="1"/>
    <xf numFmtId="0" fontId="7" fillId="0" borderId="0" xfId="0" applyFont="1" applyBorder="1"/>
    <xf numFmtId="0" fontId="5" fillId="0" borderId="0" xfId="0" applyFont="1" applyBorder="1"/>
    <xf numFmtId="0" fontId="8" fillId="0" borderId="0" xfId="0" applyFont="1" applyBorder="1"/>
    <xf numFmtId="0" fontId="0" fillId="0" borderId="0" xfId="0" applyBorder="1"/>
    <xf numFmtId="0" fontId="5" fillId="0" borderId="5" xfId="0" applyFont="1" applyBorder="1"/>
    <xf numFmtId="0" fontId="5" fillId="0" borderId="6" xfId="0" applyFont="1" applyBorder="1"/>
    <xf numFmtId="0" fontId="5" fillId="0" borderId="0" xfId="0" applyFont="1" applyFill="1" applyBorder="1"/>
    <xf numFmtId="0" fontId="5" fillId="0" borderId="7" xfId="0" applyFont="1" applyBorder="1"/>
    <xf numFmtId="0" fontId="9" fillId="0" borderId="0" xfId="0" applyFont="1" applyBorder="1"/>
    <xf numFmtId="9" fontId="10" fillId="0" borderId="0" xfId="0" applyNumberFormat="1" applyFont="1" applyBorder="1" applyAlignment="1">
      <alignment horizontal="left"/>
    </xf>
    <xf numFmtId="0" fontId="11" fillId="0" borderId="0" xfId="0" applyFont="1" applyBorder="1" applyAlignment="1">
      <alignment horizontal="justify"/>
    </xf>
    <xf numFmtId="165" fontId="10" fillId="0" borderId="0" xfId="0" applyNumberFormat="1" applyFont="1" applyFill="1" applyBorder="1"/>
    <xf numFmtId="1" fontId="10" fillId="0" borderId="0" xfId="0" applyNumberFormat="1" applyFont="1" applyFill="1" applyBorder="1"/>
    <xf numFmtId="0" fontId="10" fillId="0" borderId="0" xfId="0" applyFont="1"/>
    <xf numFmtId="0" fontId="8" fillId="0" borderId="0" xfId="0" applyFont="1"/>
    <xf numFmtId="0" fontId="5" fillId="0" borderId="0" xfId="0" applyFont="1" applyAlignment="1">
      <alignment horizontal="justify"/>
    </xf>
    <xf numFmtId="0" fontId="10" fillId="0" borderId="0" xfId="0" applyFont="1" applyAlignment="1">
      <alignment horizontal="justify"/>
    </xf>
    <xf numFmtId="0" fontId="5" fillId="0" borderId="8" xfId="0" applyFont="1" applyBorder="1" applyAlignment="1">
      <alignment horizontal="justify"/>
    </xf>
    <xf numFmtId="0" fontId="8" fillId="0" borderId="9" xfId="0" applyFont="1" applyBorder="1" applyAlignment="1">
      <alignment horizontal="justify"/>
    </xf>
    <xf numFmtId="0" fontId="13" fillId="0" borderId="8" xfId="0" applyFont="1" applyBorder="1" applyAlignment="1">
      <alignment horizontal="justify"/>
    </xf>
    <xf numFmtId="0" fontId="13" fillId="0" borderId="9" xfId="0" applyFont="1" applyBorder="1" applyAlignment="1">
      <alignment horizontal="right"/>
    </xf>
    <xf numFmtId="0" fontId="13" fillId="0" borderId="10" xfId="0" applyFont="1" applyBorder="1" applyAlignment="1">
      <alignment horizontal="justify"/>
    </xf>
    <xf numFmtId="0" fontId="13" fillId="0" borderId="11" xfId="0" applyFont="1" applyBorder="1" applyAlignment="1">
      <alignment horizontal="right"/>
    </xf>
    <xf numFmtId="0" fontId="13" fillId="0" borderId="8" xfId="0" applyFont="1" applyBorder="1" applyAlignment="1">
      <alignment horizontal="right"/>
    </xf>
    <xf numFmtId="0" fontId="13" fillId="0" borderId="10" xfId="0" applyFont="1" applyBorder="1" applyAlignment="1">
      <alignment horizontal="right"/>
    </xf>
    <xf numFmtId="0" fontId="8" fillId="0" borderId="0" xfId="0" applyFont="1" applyAlignment="1">
      <alignment horizontal="justify"/>
    </xf>
    <xf numFmtId="0" fontId="8" fillId="2" borderId="4" xfId="0" applyFont="1" applyFill="1" applyBorder="1" applyAlignment="1">
      <alignment horizontal="center"/>
    </xf>
    <xf numFmtId="0" fontId="5" fillId="2" borderId="0" xfId="0" applyFont="1" applyFill="1" applyAlignment="1">
      <alignment horizontal="justify"/>
    </xf>
    <xf numFmtId="0" fontId="5" fillId="2" borderId="11" xfId="0" applyFont="1" applyFill="1" applyBorder="1" applyAlignment="1">
      <alignment horizontal="right"/>
    </xf>
    <xf numFmtId="0" fontId="5" fillId="0" borderId="10" xfId="0" applyFont="1" applyFill="1" applyBorder="1" applyAlignment="1">
      <alignment horizontal="right"/>
    </xf>
    <xf numFmtId="0" fontId="5" fillId="0" borderId="11" xfId="0" applyFont="1" applyFill="1" applyBorder="1" applyAlignment="1">
      <alignment horizontal="right"/>
    </xf>
    <xf numFmtId="0" fontId="0" fillId="0" borderId="0" xfId="0" applyFill="1"/>
    <xf numFmtId="0" fontId="11" fillId="0" borderId="0" xfId="0" applyFont="1" applyFill="1" applyBorder="1" applyAlignment="1">
      <alignment horizontal="justify"/>
    </xf>
    <xf numFmtId="165" fontId="5" fillId="0" borderId="11" xfId="0" applyNumberFormat="1" applyFont="1" applyFill="1" applyBorder="1" applyAlignment="1">
      <alignment horizontal="right"/>
    </xf>
    <xf numFmtId="0" fontId="5" fillId="3" borderId="10" xfId="0" applyFont="1" applyFill="1" applyBorder="1" applyAlignment="1">
      <alignment horizontal="right"/>
    </xf>
    <xf numFmtId="165" fontId="5" fillId="3" borderId="11" xfId="0" applyNumberFormat="1" applyFont="1" applyFill="1" applyBorder="1" applyAlignment="1">
      <alignment horizontal="right"/>
    </xf>
    <xf numFmtId="0" fontId="5" fillId="3" borderId="11" xfId="0" applyFont="1" applyFill="1" applyBorder="1" applyAlignment="1">
      <alignment horizontal="right"/>
    </xf>
    <xf numFmtId="0" fontId="5" fillId="2" borderId="10" xfId="0" applyFont="1" applyFill="1" applyBorder="1" applyAlignment="1">
      <alignment horizontal="right"/>
    </xf>
    <xf numFmtId="165" fontId="5" fillId="2" borderId="11" xfId="0" applyNumberFormat="1" applyFont="1" applyFill="1" applyBorder="1" applyAlignment="1">
      <alignment horizontal="right"/>
    </xf>
    <xf numFmtId="0" fontId="7" fillId="0" borderId="0" xfId="0" applyFont="1"/>
    <xf numFmtId="0" fontId="7" fillId="0" borderId="5" xfId="0" applyFont="1" applyBorder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5" fillId="0" borderId="0" xfId="0" applyFont="1" applyFill="1"/>
    <xf numFmtId="0" fontId="5" fillId="0" borderId="4" xfId="0" applyFont="1" applyBorder="1" applyAlignment="1">
      <alignment horizontal="center"/>
    </xf>
    <xf numFmtId="164" fontId="5" fillId="4" borderId="4" xfId="0" applyNumberFormat="1" applyFont="1" applyFill="1" applyBorder="1" applyAlignment="1">
      <alignment horizontal="center"/>
    </xf>
    <xf numFmtId="0" fontId="5" fillId="5" borderId="4" xfId="0" applyFont="1" applyFill="1" applyBorder="1" applyAlignment="1">
      <alignment horizontal="center"/>
    </xf>
    <xf numFmtId="2" fontId="5" fillId="5" borderId="4" xfId="0" applyNumberFormat="1" applyFont="1" applyFill="1" applyBorder="1" applyAlignment="1">
      <alignment horizontal="center"/>
    </xf>
    <xf numFmtId="0" fontId="5" fillId="0" borderId="0" xfId="0" applyFont="1" applyBorder="1" applyAlignment="1">
      <alignment horizontal="center"/>
    </xf>
    <xf numFmtId="2" fontId="5" fillId="0" borderId="0" xfId="0" applyNumberFormat="1" applyFont="1" applyBorder="1" applyAlignment="1">
      <alignment horizontal="center"/>
    </xf>
    <xf numFmtId="0" fontId="5" fillId="5" borderId="12" xfId="0" applyFont="1" applyFill="1" applyBorder="1"/>
    <xf numFmtId="0" fontId="5" fillId="5" borderId="4" xfId="0" applyFont="1" applyFill="1" applyBorder="1"/>
    <xf numFmtId="2" fontId="5" fillId="5" borderId="0" xfId="0" applyNumberFormat="1" applyFont="1" applyFill="1" applyBorder="1" applyAlignment="1">
      <alignment horizontal="center"/>
    </xf>
    <xf numFmtId="0" fontId="5" fillId="5" borderId="0" xfId="0" applyFont="1" applyFill="1" applyBorder="1" applyAlignment="1">
      <alignment horizontal="center"/>
    </xf>
    <xf numFmtId="164" fontId="5" fillId="4" borderId="0" xfId="0" applyNumberFormat="1" applyFont="1" applyFill="1" applyBorder="1" applyAlignment="1">
      <alignment horizontal="center"/>
    </xf>
    <xf numFmtId="0" fontId="5" fillId="5" borderId="0" xfId="0" applyFont="1" applyFill="1" applyBorder="1"/>
    <xf numFmtId="0" fontId="7" fillId="0" borderId="13" xfId="0" applyFont="1" applyBorder="1"/>
    <xf numFmtId="0" fontId="7" fillId="0" borderId="14" xfId="0" applyFont="1" applyBorder="1"/>
    <xf numFmtId="0" fontId="7" fillId="0" borderId="15" xfId="0" applyFont="1" applyBorder="1"/>
    <xf numFmtId="0" fontId="7" fillId="0" borderId="16" xfId="0" applyFont="1" applyBorder="1"/>
    <xf numFmtId="0" fontId="7" fillId="0" borderId="17" xfId="0" applyFont="1" applyBorder="1"/>
    <xf numFmtId="0" fontId="7" fillId="2" borderId="16" xfId="0" applyFont="1" applyFill="1" applyBorder="1"/>
    <xf numFmtId="0" fontId="7" fillId="2" borderId="17" xfId="0" applyFont="1" applyFill="1" applyBorder="1"/>
    <xf numFmtId="0" fontId="7" fillId="2" borderId="18" xfId="0" applyFont="1" applyFill="1" applyBorder="1"/>
    <xf numFmtId="0" fontId="7" fillId="2" borderId="19" xfId="0" applyFont="1" applyFill="1" applyBorder="1"/>
    <xf numFmtId="0" fontId="14" fillId="0" borderId="10" xfId="0" applyFont="1" applyBorder="1" applyAlignment="1">
      <alignment horizontal="center" vertical="top" wrapText="1"/>
    </xf>
    <xf numFmtId="0" fontId="14" fillId="0" borderId="11" xfId="0" applyFont="1" applyBorder="1" applyAlignment="1">
      <alignment horizontal="center" vertical="top" wrapText="1"/>
    </xf>
    <xf numFmtId="20" fontId="14" fillId="0" borderId="10" xfId="0" applyNumberFormat="1" applyFont="1" applyBorder="1" applyAlignment="1">
      <alignment horizontal="justify" vertical="top" wrapText="1"/>
    </xf>
    <xf numFmtId="20" fontId="14" fillId="0" borderId="11" xfId="0" applyNumberFormat="1" applyFont="1" applyBorder="1" applyAlignment="1">
      <alignment horizontal="justify" vertical="top" wrapText="1"/>
    </xf>
    <xf numFmtId="0" fontId="15" fillId="0" borderId="0" xfId="0" applyFont="1" applyAlignment="1">
      <alignment horizontal="center"/>
    </xf>
    <xf numFmtId="0" fontId="8" fillId="0" borderId="4" xfId="0" applyFont="1" applyBorder="1" applyAlignment="1">
      <alignment horizontal="justify" vertical="top" wrapText="1"/>
    </xf>
    <xf numFmtId="0" fontId="7" fillId="4" borderId="0" xfId="0" applyFont="1" applyFill="1"/>
    <xf numFmtId="0" fontId="7" fillId="4" borderId="20" xfId="0" applyFont="1" applyFill="1" applyBorder="1"/>
    <xf numFmtId="0" fontId="7" fillId="4" borderId="11" xfId="0" applyFont="1" applyFill="1" applyBorder="1"/>
    <xf numFmtId="0" fontId="5" fillId="0" borderId="2" xfId="0" applyFont="1" applyBorder="1" applyAlignment="1">
      <alignment horizontal="justify" vertical="top" wrapText="1"/>
    </xf>
    <xf numFmtId="0" fontId="11" fillId="2" borderId="4" xfId="0" applyFont="1" applyFill="1" applyBorder="1" applyAlignment="1">
      <alignment horizontal="center"/>
    </xf>
    <xf numFmtId="0" fontId="8" fillId="0" borderId="2" xfId="0" applyFont="1" applyBorder="1" applyAlignment="1">
      <alignment horizontal="justify" vertical="top" wrapText="1"/>
    </xf>
    <xf numFmtId="0" fontId="11" fillId="0" borderId="0" xfId="0" applyFont="1" applyAlignment="1">
      <alignment horizontal="center"/>
    </xf>
    <xf numFmtId="0" fontId="16" fillId="0" borderId="2" xfId="0" applyFont="1" applyBorder="1" applyAlignment="1">
      <alignment horizontal="justify" vertical="top" wrapText="1"/>
    </xf>
    <xf numFmtId="0" fontId="11" fillId="0" borderId="4" xfId="0" applyFont="1" applyBorder="1" applyAlignment="1">
      <alignment horizontal="center"/>
    </xf>
    <xf numFmtId="0" fontId="12" fillId="0" borderId="0" xfId="0" applyFont="1"/>
    <xf numFmtId="0" fontId="8" fillId="0" borderId="0" xfId="0" applyFont="1" applyAlignment="1"/>
    <xf numFmtId="0" fontId="16" fillId="0" borderId="0" xfId="0" applyFont="1" applyAlignment="1">
      <alignment horizontal="justify"/>
    </xf>
    <xf numFmtId="0" fontId="8" fillId="0" borderId="0" xfId="0" applyFont="1" applyAlignment="1">
      <alignment horizontal="left" indent="2"/>
    </xf>
    <xf numFmtId="0" fontId="15" fillId="0" borderId="4" xfId="0" applyFont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0" fontId="0" fillId="0" borderId="21" xfId="0" applyBorder="1" applyAlignment="1"/>
    <xf numFmtId="0" fontId="16" fillId="0" borderId="4" xfId="0" applyFont="1" applyBorder="1" applyAlignment="1">
      <alignment horizontal="justify" vertical="top" wrapText="1"/>
    </xf>
    <xf numFmtId="0" fontId="5" fillId="0" borderId="4" xfId="0" applyFont="1" applyBorder="1" applyAlignment="1">
      <alignment horizontal="justify" vertical="top" wrapText="1"/>
    </xf>
    <xf numFmtId="0" fontId="5" fillId="0" borderId="4" xfId="0" applyFont="1" applyBorder="1"/>
    <xf numFmtId="0" fontId="7" fillId="0" borderId="22" xfId="0" applyFont="1" applyBorder="1"/>
    <xf numFmtId="0" fontId="7" fillId="0" borderId="6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6" borderId="11" xfId="0" applyFont="1" applyFill="1" applyBorder="1"/>
    <xf numFmtId="0" fontId="7" fillId="6" borderId="0" xfId="0" applyFont="1" applyFill="1"/>
    <xf numFmtId="0" fontId="7" fillId="0" borderId="20" xfId="0" applyFont="1" applyBorder="1"/>
    <xf numFmtId="0" fontId="7" fillId="0" borderId="6" xfId="0" applyFont="1" applyBorder="1"/>
    <xf numFmtId="47" fontId="20" fillId="0" borderId="0" xfId="0" applyNumberFormat="1" applyFont="1" applyBorder="1"/>
    <xf numFmtId="47" fontId="7" fillId="0" borderId="0" xfId="0" applyNumberFormat="1" applyFont="1" applyBorder="1"/>
    <xf numFmtId="47" fontId="7" fillId="0" borderId="20" xfId="0" applyNumberFormat="1" applyFont="1" applyBorder="1"/>
    <xf numFmtId="0" fontId="7" fillId="0" borderId="7" xfId="0" applyFont="1" applyBorder="1"/>
    <xf numFmtId="47" fontId="7" fillId="0" borderId="23" xfId="0" applyNumberFormat="1" applyFont="1" applyBorder="1"/>
    <xf numFmtId="0" fontId="7" fillId="0" borderId="20" xfId="0" applyFont="1" applyBorder="1" applyAlignment="1">
      <alignment horizontal="center"/>
    </xf>
    <xf numFmtId="0" fontId="19" fillId="0" borderId="6" xfId="0" applyFont="1" applyBorder="1"/>
    <xf numFmtId="47" fontId="19" fillId="0" borderId="20" xfId="0" applyNumberFormat="1" applyFont="1" applyBorder="1"/>
    <xf numFmtId="47" fontId="7" fillId="0" borderId="11" xfId="0" applyNumberFormat="1" applyFont="1" applyBorder="1"/>
    <xf numFmtId="0" fontId="21" fillId="0" borderId="5" xfId="0" applyFont="1" applyBorder="1"/>
    <xf numFmtId="0" fontId="11" fillId="0" borderId="0" xfId="0" applyFont="1"/>
    <xf numFmtId="0" fontId="11" fillId="0" borderId="5" xfId="0" applyFont="1" applyBorder="1"/>
    <xf numFmtId="0" fontId="21" fillId="0" borderId="6" xfId="0" applyFont="1" applyBorder="1"/>
    <xf numFmtId="0" fontId="7" fillId="0" borderId="23" xfId="0" applyFont="1" applyBorder="1"/>
    <xf numFmtId="47" fontId="7" fillId="2" borderId="0" xfId="0" applyNumberFormat="1" applyFont="1" applyFill="1" applyBorder="1"/>
    <xf numFmtId="0" fontId="11" fillId="0" borderId="6" xfId="0" applyFont="1" applyBorder="1"/>
    <xf numFmtId="47" fontId="19" fillId="4" borderId="0" xfId="0" applyNumberFormat="1" applyFont="1" applyFill="1" applyBorder="1"/>
    <xf numFmtId="47" fontId="7" fillId="4" borderId="0" xfId="0" applyNumberFormat="1" applyFont="1" applyFill="1" applyBorder="1"/>
    <xf numFmtId="47" fontId="7" fillId="4" borderId="23" xfId="0" applyNumberFormat="1" applyFont="1" applyFill="1" applyBorder="1"/>
    <xf numFmtId="47" fontId="20" fillId="4" borderId="0" xfId="0" applyNumberFormat="1" applyFont="1" applyFill="1" applyBorder="1"/>
    <xf numFmtId="47" fontId="20" fillId="4" borderId="23" xfId="0" applyNumberFormat="1" applyFont="1" applyFill="1" applyBorder="1"/>
    <xf numFmtId="0" fontId="23" fillId="0" borderId="0" xfId="0" applyFont="1" applyAlignment="1">
      <alignment horizontal="left" indent="2"/>
    </xf>
    <xf numFmtId="0" fontId="22" fillId="0" borderId="0" xfId="0" applyFont="1"/>
    <xf numFmtId="0" fontId="8" fillId="0" borderId="0" xfId="0" applyFont="1" applyBorder="1" applyAlignment="1">
      <alignment horizontal="justify" vertical="top" wrapText="1"/>
    </xf>
    <xf numFmtId="0" fontId="13" fillId="0" borderId="0" xfId="0" applyFont="1"/>
    <xf numFmtId="0" fontId="10" fillId="0" borderId="0" xfId="0" applyFont="1" applyBorder="1"/>
    <xf numFmtId="0" fontId="11" fillId="6" borderId="20" xfId="0" applyFont="1" applyFill="1" applyBorder="1"/>
    <xf numFmtId="0" fontId="7" fillId="6" borderId="20" xfId="0" applyFont="1" applyFill="1" applyBorder="1"/>
    <xf numFmtId="0" fontId="5" fillId="0" borderId="6" xfId="0" applyFont="1" applyFill="1" applyBorder="1"/>
    <xf numFmtId="0" fontId="5" fillId="0" borderId="7" xfId="0" applyFont="1" applyFill="1" applyBorder="1"/>
    <xf numFmtId="0" fontId="5" fillId="0" borderId="5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6" borderId="0" xfId="0" applyFont="1" applyFill="1" applyBorder="1" applyAlignment="1">
      <alignment horizontal="center"/>
    </xf>
    <xf numFmtId="2" fontId="8" fillId="0" borderId="6" xfId="0" applyNumberFormat="1" applyFont="1" applyBorder="1" applyAlignment="1">
      <alignment horizontal="center"/>
    </xf>
    <xf numFmtId="2" fontId="8" fillId="0" borderId="20" xfId="0" applyNumberFormat="1" applyFont="1" applyBorder="1" applyAlignment="1">
      <alignment horizontal="center"/>
    </xf>
    <xf numFmtId="2" fontId="8" fillId="0" borderId="7" xfId="0" applyNumberFormat="1" applyFont="1" applyBorder="1" applyAlignment="1">
      <alignment horizontal="center"/>
    </xf>
    <xf numFmtId="2" fontId="8" fillId="0" borderId="11" xfId="0" applyNumberFormat="1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6" borderId="13" xfId="0" applyFont="1" applyFill="1" applyBorder="1" applyAlignment="1">
      <alignment horizontal="center"/>
    </xf>
    <xf numFmtId="0" fontId="8" fillId="6" borderId="6" xfId="0" applyFont="1" applyFill="1" applyBorder="1" applyAlignment="1">
      <alignment horizontal="center"/>
    </xf>
    <xf numFmtId="0" fontId="8" fillId="6" borderId="20" xfId="0" applyFont="1" applyFill="1" applyBorder="1" applyAlignment="1">
      <alignment horizontal="center"/>
    </xf>
    <xf numFmtId="0" fontId="11" fillId="0" borderId="0" xfId="0" applyFont="1" applyAlignment="1">
      <alignment horizontal="justify" vertical="center"/>
    </xf>
    <xf numFmtId="0" fontId="5" fillId="0" borderId="0" xfId="0" applyFont="1" applyAlignment="1">
      <alignment horizontal="justify" vertical="center"/>
    </xf>
    <xf numFmtId="0" fontId="24" fillId="0" borderId="0" xfId="0" applyFont="1" applyAlignment="1">
      <alignment horizontal="justify" vertical="center"/>
    </xf>
    <xf numFmtId="0" fontId="6" fillId="0" borderId="0" xfId="1" applyAlignment="1" applyProtection="1">
      <alignment horizontal="justify" vertical="center"/>
    </xf>
    <xf numFmtId="0" fontId="25" fillId="0" borderId="0" xfId="0" applyFont="1" applyAlignment="1">
      <alignment horizontal="justify" vertical="center"/>
    </xf>
    <xf numFmtId="0" fontId="1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8" fillId="0" borderId="5" xfId="0" applyFont="1" applyBorder="1" applyAlignment="1"/>
    <xf numFmtId="0" fontId="0" fillId="0" borderId="22" xfId="0" applyBorder="1" applyAlignment="1"/>
    <xf numFmtId="0" fontId="0" fillId="0" borderId="13" xfId="0" applyBorder="1" applyAlignment="1"/>
    <xf numFmtId="0" fontId="0" fillId="0" borderId="6" xfId="0" applyBorder="1" applyAlignment="1"/>
    <xf numFmtId="0" fontId="0" fillId="0" borderId="0" xfId="0" applyAlignment="1"/>
    <xf numFmtId="0" fontId="0" fillId="0" borderId="20" xfId="0" applyBorder="1" applyAlignment="1"/>
    <xf numFmtId="0" fontId="0" fillId="0" borderId="7" xfId="0" applyBorder="1" applyAlignment="1"/>
    <xf numFmtId="0" fontId="0" fillId="0" borderId="23" xfId="0" applyBorder="1" applyAlignment="1"/>
    <xf numFmtId="0" fontId="0" fillId="0" borderId="11" xfId="0" applyBorder="1" applyAlignment="1"/>
    <xf numFmtId="0" fontId="5" fillId="0" borderId="5" xfId="0" applyFont="1" applyBorder="1" applyAlignment="1">
      <alignment wrapText="1"/>
    </xf>
    <xf numFmtId="0" fontId="5" fillId="0" borderId="3" xfId="0" applyFont="1" applyBorder="1" applyAlignment="1">
      <alignment horizontal="justify"/>
    </xf>
    <xf numFmtId="0" fontId="0" fillId="0" borderId="3" xfId="0" applyBorder="1" applyAlignment="1">
      <alignment horizontal="justify"/>
    </xf>
    <xf numFmtId="0" fontId="11" fillId="2" borderId="24" xfId="0" applyFont="1" applyFill="1" applyBorder="1" applyAlignment="1">
      <alignment horizontal="justify"/>
    </xf>
    <xf numFmtId="0" fontId="11" fillId="2" borderId="2" xfId="0" applyFont="1" applyFill="1" applyBorder="1" applyAlignment="1">
      <alignment horizontal="justify"/>
    </xf>
    <xf numFmtId="0" fontId="0" fillId="0" borderId="21" xfId="0" applyBorder="1" applyAlignment="1"/>
    <xf numFmtId="0" fontId="8" fillId="0" borderId="0" xfId="0" applyFont="1" applyAlignment="1">
      <alignment horizontal="justify"/>
    </xf>
    <xf numFmtId="0" fontId="5" fillId="0" borderId="0" xfId="0" applyFont="1" applyAlignment="1">
      <alignment horizontal="justify"/>
    </xf>
    <xf numFmtId="0" fontId="14" fillId="0" borderId="25" xfId="0" applyFont="1" applyBorder="1" applyAlignment="1">
      <alignment horizontal="center" vertical="top" wrapText="1"/>
    </xf>
    <xf numFmtId="0" fontId="14" fillId="0" borderId="26" xfId="0" applyFont="1" applyBorder="1" applyAlignment="1">
      <alignment horizontal="center" vertical="top" wrapText="1"/>
    </xf>
    <xf numFmtId="0" fontId="8" fillId="2" borderId="4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/>
    </xf>
    <xf numFmtId="0" fontId="8" fillId="6" borderId="4" xfId="0" applyFont="1" applyFill="1" applyBorder="1" applyAlignment="1">
      <alignment horizontal="center"/>
    </xf>
    <xf numFmtId="0" fontId="12" fillId="0" borderId="0" xfId="0" applyFont="1" applyAlignment="1">
      <alignment horizontal="justify"/>
    </xf>
    <xf numFmtId="0" fontId="5" fillId="0" borderId="23" xfId="0" applyFont="1" applyBorder="1" applyAlignment="1">
      <alignment horizontal="justify"/>
    </xf>
    <xf numFmtId="0" fontId="3" fillId="0" borderId="0" xfId="0" applyFont="1" applyAlignment="1">
      <alignment wrapText="1"/>
    </xf>
    <xf numFmtId="0" fontId="0" fillId="0" borderId="0" xfId="0" applyAlignment="1">
      <alignment wrapText="1"/>
    </xf>
    <xf numFmtId="0" fontId="11" fillId="0" borderId="4" xfId="0" applyFont="1" applyFill="1" applyBorder="1" applyAlignment="1">
      <alignment horizontal="center"/>
    </xf>
    <xf numFmtId="0" fontId="12" fillId="0" borderId="0" xfId="0" applyFont="1" applyFill="1"/>
    <xf numFmtId="0" fontId="15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5" fillId="0" borderId="0" xfId="0" applyFont="1" applyBorder="1" applyAlignment="1">
      <alignment horizontal="justify" vertical="top" wrapText="1"/>
    </xf>
    <xf numFmtId="0" fontId="11" fillId="0" borderId="0" xfId="0" applyFont="1" applyFill="1" applyBorder="1" applyAlignment="1">
      <alignment horizontal="center"/>
    </xf>
    <xf numFmtId="0" fontId="16" fillId="0" borderId="0" xfId="0" applyFont="1" applyBorder="1" applyAlignment="1">
      <alignment horizontal="justify" vertical="top" wrapText="1"/>
    </xf>
    <xf numFmtId="0" fontId="18" fillId="0" borderId="0" xfId="0" applyFont="1" applyBorder="1" applyAlignment="1">
      <alignment horizontal="justify" vertical="top" wrapText="1"/>
    </xf>
    <xf numFmtId="0" fontId="12" fillId="0" borderId="0" xfId="0" applyFont="1" applyFill="1" applyBorder="1" applyAlignment="1">
      <alignment horizontal="center"/>
    </xf>
    <xf numFmtId="0" fontId="12" fillId="0" borderId="0" xfId="0" applyFont="1" applyFill="1" applyBorder="1"/>
    <xf numFmtId="0" fontId="11" fillId="0" borderId="4" xfId="0" applyFont="1" applyFill="1" applyBorder="1" applyAlignment="1">
      <alignment horizontal="center"/>
    </xf>
    <xf numFmtId="0" fontId="26" fillId="0" borderId="0" xfId="0" applyFont="1" applyBorder="1" applyAlignment="1">
      <alignment horizontal="justify" vertical="top" wrapText="1"/>
    </xf>
  </cellXfs>
  <cellStyles count="3">
    <cellStyle name="Link" xfId="1" builtinId="8"/>
    <cellStyle name="Standard" xfId="0" builtinId="0"/>
    <cellStyle name="Standard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'50'!#REF!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'50'!#REF!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'50'!#REF!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31C-43A5-95DC-54A0F34A715A}"/>
            </c:ext>
          </c:extLst>
        </c:ser>
        <c:ser>
          <c:idx val="1"/>
          <c:order val="1"/>
          <c:tx>
            <c:v>'50'!#REF!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'50'!#REF!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'50'!#REF!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31C-43A5-95DC-54A0F34A7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578328"/>
        <c:axId val="1"/>
      </c:scatterChart>
      <c:valAx>
        <c:axId val="650578328"/>
        <c:scaling>
          <c:orientation val="minMax"/>
          <c:max val="7.5"/>
          <c:min val="-7.5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At val="0.6"/>
        <c:crossBetween val="midCat"/>
        <c:majorUnit val="2.5"/>
      </c:valAx>
      <c:valAx>
        <c:axId val="1"/>
        <c:scaling>
          <c:orientation val="minMax"/>
          <c:max val="2.4"/>
          <c:min val="0.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50578328"/>
        <c:crossesAt val="-7.5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A</a:t>
            </a:r>
          </a:p>
        </c:rich>
      </c:tx>
      <c:layout>
        <c:manualLayout>
          <c:xMode val="edge"/>
          <c:yMode val="edge"/>
          <c:x val="0.49016427864549716"/>
          <c:y val="4.10956812216654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049242002787205E-2"/>
          <c:y val="0.18264921629395109"/>
          <c:w val="0.89836137484100831"/>
          <c:h val="0.62557356580678247"/>
        </c:manualLayout>
      </c:layout>
      <c:lineChart>
        <c:grouping val="standard"/>
        <c:varyColors val="0"/>
        <c:ser>
          <c:idx val="0"/>
          <c:order val="0"/>
          <c:tx>
            <c:strRef>
              <c:f>'400'!$Q$3:$Q$4</c:f>
              <c:strCache>
                <c:ptCount val="2"/>
                <c:pt idx="0">
                  <c:v>Anzahl</c:v>
                </c:pt>
                <c:pt idx="1">
                  <c:v>Züge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'400'!$Q$5:$Q$36</c:f>
              <c:numCache>
                <c:formatCode>General</c:formatCode>
                <c:ptCount val="32"/>
                <c:pt idx="1">
                  <c:v>15</c:v>
                </c:pt>
                <c:pt idx="3">
                  <c:v>15</c:v>
                </c:pt>
                <c:pt idx="5">
                  <c:v>16</c:v>
                </c:pt>
                <c:pt idx="7">
                  <c:v>16</c:v>
                </c:pt>
                <c:pt idx="9">
                  <c:v>15</c:v>
                </c:pt>
                <c:pt idx="11">
                  <c:v>15</c:v>
                </c:pt>
                <c:pt idx="13">
                  <c:v>17</c:v>
                </c:pt>
                <c:pt idx="15">
                  <c:v>17</c:v>
                </c:pt>
                <c:pt idx="17">
                  <c:v>17</c:v>
                </c:pt>
                <c:pt idx="19">
                  <c:v>18</c:v>
                </c:pt>
                <c:pt idx="21">
                  <c:v>18</c:v>
                </c:pt>
                <c:pt idx="23">
                  <c:v>19</c:v>
                </c:pt>
                <c:pt idx="25">
                  <c:v>19</c:v>
                </c:pt>
                <c:pt idx="27">
                  <c:v>18</c:v>
                </c:pt>
                <c:pt idx="29">
                  <c:v>18</c:v>
                </c:pt>
                <c:pt idx="3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CF-4E8E-8118-367482959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576688"/>
        <c:axId val="1"/>
      </c:lineChart>
      <c:catAx>
        <c:axId val="65057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505766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822429906542055"/>
          <c:y val="0.15140845070422534"/>
          <c:w val="0.66588785046728971"/>
          <c:h val="0.60915492957746475"/>
        </c:manualLayout>
      </c:layout>
      <c:scatterChart>
        <c:scatterStyle val="smoothMarker"/>
        <c:varyColors val="0"/>
        <c:ser>
          <c:idx val="1"/>
          <c:order val="1"/>
          <c:tx>
            <c:strRef>
              <c:f>Frequenzstufentest!$E$10</c:f>
              <c:strCache>
                <c:ptCount val="1"/>
                <c:pt idx="0">
                  <c:v>Lx [m]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FF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xVal>
            <c:numRef>
              <c:f>Frequenzstufentest!$C$11:$C$21</c:f>
              <c:numCache>
                <c:formatCode>General</c:formatCode>
                <c:ptCount val="11"/>
                <c:pt idx="0">
                  <c:v>35</c:v>
                </c:pt>
                <c:pt idx="1">
                  <c:v>37</c:v>
                </c:pt>
                <c:pt idx="2">
                  <c:v>40</c:v>
                </c:pt>
                <c:pt idx="3">
                  <c:v>52</c:v>
                </c:pt>
                <c:pt idx="4">
                  <c:v>52</c:v>
                </c:pt>
                <c:pt idx="5">
                  <c:v>63</c:v>
                </c:pt>
              </c:numCache>
            </c:numRef>
          </c:xVal>
          <c:yVal>
            <c:numRef>
              <c:f>Frequenzstufentest!$E$11:$E$21</c:f>
              <c:numCache>
                <c:formatCode>0.000</c:formatCode>
                <c:ptCount val="11"/>
                <c:pt idx="0">
                  <c:v>2.2205773501110286</c:v>
                </c:pt>
                <c:pt idx="1">
                  <c:v>2.2275022275022276</c:v>
                </c:pt>
                <c:pt idx="2">
                  <c:v>2.0862308762169679</c:v>
                </c:pt>
                <c:pt idx="3">
                  <c:v>1.6602102933038185</c:v>
                </c:pt>
                <c:pt idx="4">
                  <c:v>1.7589118198874298</c:v>
                </c:pt>
                <c:pt idx="5">
                  <c:v>1.5238095238095237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C7-43AC-AD0E-575F17566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374392"/>
        <c:axId val="1"/>
      </c:scatterChart>
      <c:scatterChart>
        <c:scatterStyle val="lineMarker"/>
        <c:varyColors val="0"/>
        <c:ser>
          <c:idx val="0"/>
          <c:order val="0"/>
          <c:tx>
            <c:strRef>
              <c:f>Frequenzstufentest!$D$10</c:f>
              <c:strCache>
                <c:ptCount val="1"/>
                <c:pt idx="0">
                  <c:v>v [m/s]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6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3366FF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xVal>
            <c:numRef>
              <c:f>Frequenzstufentest!$C$11:$C$21</c:f>
              <c:numCache>
                <c:formatCode>General</c:formatCode>
                <c:ptCount val="11"/>
                <c:pt idx="0">
                  <c:v>35</c:v>
                </c:pt>
                <c:pt idx="1">
                  <c:v>37</c:v>
                </c:pt>
                <c:pt idx="2">
                  <c:v>40</c:v>
                </c:pt>
                <c:pt idx="3">
                  <c:v>52</c:v>
                </c:pt>
                <c:pt idx="4">
                  <c:v>52</c:v>
                </c:pt>
                <c:pt idx="5">
                  <c:v>63</c:v>
                </c:pt>
              </c:numCache>
            </c:numRef>
          </c:xVal>
          <c:yVal>
            <c:numRef>
              <c:f>Frequenzstufentest!$D$11:$D$21</c:f>
              <c:numCache>
                <c:formatCode>0.000</c:formatCode>
                <c:ptCount val="11"/>
                <c:pt idx="0">
                  <c:v>1.2953367875647668</c:v>
                </c:pt>
                <c:pt idx="1">
                  <c:v>1.3736263736263736</c:v>
                </c:pt>
                <c:pt idx="2">
                  <c:v>1.3908205841446453</c:v>
                </c:pt>
                <c:pt idx="3">
                  <c:v>1.4388489208633093</c:v>
                </c:pt>
                <c:pt idx="4">
                  <c:v>1.524390243902439</c:v>
                </c:pt>
                <c:pt idx="5">
                  <c:v>1.6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C7-43AC-AD0E-575F17566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4"/>
      </c:scatterChart>
      <c:valAx>
        <c:axId val="483374392"/>
        <c:scaling>
          <c:orientation val="minMax"/>
          <c:max val="65"/>
          <c:min val="3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AT"/>
                  <a:t>Minuten-Frequenz [min-1]</a:t>
                </a:r>
              </a:p>
            </c:rich>
          </c:tx>
          <c:layout>
            <c:manualLayout>
              <c:xMode val="edge"/>
              <c:yMode val="edge"/>
              <c:x val="0.35514018691588783"/>
              <c:y val="0.8521126760563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crossBetween val="midCat"/>
        <c:majorUnit val="5"/>
      </c:valAx>
      <c:valAx>
        <c:axId val="1"/>
        <c:scaling>
          <c:orientation val="minMax"/>
          <c:max val="2.4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FF00FF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AT"/>
                  <a:t>Zugweg [m]</a:t>
                </a:r>
              </a:p>
            </c:rich>
          </c:tx>
          <c:layout>
            <c:manualLayout>
              <c:xMode val="edge"/>
              <c:yMode val="edge"/>
              <c:x val="6.0747663551401869E-2"/>
              <c:y val="0.3450704225352112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FF00FF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FF00FF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3374392"/>
        <c:crosses val="autoZero"/>
        <c:crossBetween val="midCat"/>
        <c:majorUnit val="0.1"/>
        <c:minorUnit val="0.1"/>
      </c:valAx>
      <c:val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crossBetween val="midCat"/>
      </c:valAx>
      <c:valAx>
        <c:axId val="4"/>
        <c:scaling>
          <c:orientation val="minMax"/>
          <c:max val="1.8"/>
          <c:min val="0.5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AT"/>
                  <a:t>Geschwindigkeit [m/s]</a:t>
                </a:r>
              </a:p>
            </c:rich>
          </c:tx>
          <c:layout>
            <c:manualLayout>
              <c:xMode val="edge"/>
              <c:yMode val="edge"/>
              <c:x val="0.89252336448598135"/>
              <c:y val="0.2605633802816901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none"/>
        <c:tickLblPos val="nextTo"/>
        <c:spPr>
          <a:ln w="3175">
            <a:solidFill>
              <a:srgbClr val="0000FF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"/>
        <c:crosses val="max"/>
        <c:crossBetween val="midCat"/>
        <c:minorUnit val="4.36E-2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61214953271028039"/>
          <c:y val="5.2816901408450703E-2"/>
          <c:w val="0.22429906542056077"/>
          <c:h val="7.7464788732394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121495327102803"/>
          <c:y val="0.1543864939230192"/>
          <c:w val="0.67990654205607481"/>
          <c:h val="0.61754597569207681"/>
        </c:manualLayout>
      </c:layout>
      <c:scatterChart>
        <c:scatterStyle val="smoothMarker"/>
        <c:varyColors val="0"/>
        <c:ser>
          <c:idx val="1"/>
          <c:order val="1"/>
          <c:tx>
            <c:strRef>
              <c:f>Frequenzstufentest!$E$10</c:f>
              <c:strCache>
                <c:ptCount val="1"/>
                <c:pt idx="0">
                  <c:v>Lx [m]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FF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xVal>
            <c:numRef>
              <c:f>Frequenzstufentest!$C$26:$C$36</c:f>
              <c:numCache>
                <c:formatCode>General</c:formatCode>
                <c:ptCount val="11"/>
                <c:pt idx="0">
                  <c:v>39</c:v>
                </c:pt>
                <c:pt idx="1">
                  <c:v>36</c:v>
                </c:pt>
                <c:pt idx="2">
                  <c:v>40</c:v>
                </c:pt>
                <c:pt idx="3">
                  <c:v>46</c:v>
                </c:pt>
                <c:pt idx="4">
                  <c:v>46</c:v>
                </c:pt>
                <c:pt idx="5">
                  <c:v>47</c:v>
                </c:pt>
              </c:numCache>
            </c:numRef>
          </c:xVal>
          <c:yVal>
            <c:numRef>
              <c:f>Frequenzstufentest!$E$26:$E$36</c:f>
              <c:numCache>
                <c:formatCode>0.000</c:formatCode>
                <c:ptCount val="11"/>
                <c:pt idx="0">
                  <c:v>1.9698611247907025</c:v>
                </c:pt>
                <c:pt idx="1">
                  <c:v>1.8982536066818527</c:v>
                </c:pt>
                <c:pt idx="2">
                  <c:v>1.9083969465648856</c:v>
                </c:pt>
                <c:pt idx="3">
                  <c:v>1.748455530947663</c:v>
                </c:pt>
                <c:pt idx="4">
                  <c:v>1.8268176835951775</c:v>
                </c:pt>
                <c:pt idx="5">
                  <c:v>1.7879492222420885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9F1-417D-A7BF-2DE3EBC04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377672"/>
        <c:axId val="1"/>
      </c:scatterChart>
      <c:scatterChart>
        <c:scatterStyle val="lineMarker"/>
        <c:varyColors val="0"/>
        <c:ser>
          <c:idx val="0"/>
          <c:order val="0"/>
          <c:tx>
            <c:strRef>
              <c:f>Frequenzstufentest!$D$10</c:f>
              <c:strCache>
                <c:ptCount val="1"/>
                <c:pt idx="0">
                  <c:v>v [m/s]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6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3366FF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xVal>
            <c:numRef>
              <c:f>Frequenzstufentest!$C$26:$C$36</c:f>
              <c:numCache>
                <c:formatCode>General</c:formatCode>
                <c:ptCount val="11"/>
                <c:pt idx="0">
                  <c:v>39</c:v>
                </c:pt>
                <c:pt idx="1">
                  <c:v>36</c:v>
                </c:pt>
                <c:pt idx="2">
                  <c:v>40</c:v>
                </c:pt>
                <c:pt idx="3">
                  <c:v>46</c:v>
                </c:pt>
                <c:pt idx="4">
                  <c:v>46</c:v>
                </c:pt>
                <c:pt idx="5">
                  <c:v>47</c:v>
                </c:pt>
              </c:numCache>
            </c:numRef>
          </c:xVal>
          <c:yVal>
            <c:numRef>
              <c:f>Frequenzstufentest!$D$26:$D$36</c:f>
              <c:numCache>
                <c:formatCode>0.000</c:formatCode>
                <c:ptCount val="11"/>
                <c:pt idx="0">
                  <c:v>1.2804097311139566</c:v>
                </c:pt>
                <c:pt idx="1">
                  <c:v>1.1389521640091116</c:v>
                </c:pt>
                <c:pt idx="2">
                  <c:v>1.272264631043257</c:v>
                </c:pt>
                <c:pt idx="3">
                  <c:v>1.3404825737265416</c:v>
                </c:pt>
                <c:pt idx="4">
                  <c:v>1.400560224089636</c:v>
                </c:pt>
                <c:pt idx="5">
                  <c:v>1.400560224089636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9F1-417D-A7BF-2DE3EBC04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4"/>
      </c:scatterChart>
      <c:valAx>
        <c:axId val="483377672"/>
        <c:scaling>
          <c:orientation val="minMax"/>
          <c:max val="65"/>
          <c:min val="3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AT"/>
                  <a:t>Minuten-Frequenz [min-1]</a:t>
                </a:r>
              </a:p>
            </c:rich>
          </c:tx>
          <c:layout>
            <c:manualLayout>
              <c:xMode val="edge"/>
              <c:yMode val="edge"/>
              <c:x val="0.35514018691588783"/>
              <c:y val="0.863160841736888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crossBetween val="midCat"/>
        <c:majorUnit val="5"/>
      </c:valAx>
      <c:valAx>
        <c:axId val="1"/>
        <c:scaling>
          <c:orientation val="minMax"/>
          <c:max val="2.4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AT"/>
                  <a:t>Zugweg [m]</a:t>
                </a:r>
              </a:p>
            </c:rich>
          </c:tx>
          <c:layout>
            <c:manualLayout>
              <c:xMode val="edge"/>
              <c:yMode val="edge"/>
              <c:x val="5.3738317757009345E-2"/>
              <c:y val="0.354387070037297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FF00FF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3377672"/>
        <c:crosses val="autoZero"/>
        <c:crossBetween val="midCat"/>
        <c:majorUnit val="0.1"/>
        <c:minorUnit val="0.1"/>
      </c:valAx>
      <c:val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crossBetween val="midCat"/>
      </c:valAx>
      <c:valAx>
        <c:axId val="4"/>
        <c:scaling>
          <c:orientation val="minMax"/>
          <c:max val="1.8"/>
          <c:min val="0.5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AT"/>
                  <a:t>Geschwindigkeit [m/s]</a:t>
                </a:r>
              </a:p>
            </c:rich>
          </c:tx>
          <c:layout>
            <c:manualLayout>
              <c:xMode val="edge"/>
              <c:yMode val="edge"/>
              <c:x val="0.89953271028037385"/>
              <c:y val="0.2701765437215084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none"/>
        <c:tickLblPos val="nextTo"/>
        <c:spPr>
          <a:ln w="3175">
            <a:solidFill>
              <a:srgbClr val="0000FF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"/>
        <c:crosses val="max"/>
        <c:crossBetween val="midCat"/>
        <c:minorUnit val="4.36E-2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61915887850467288"/>
          <c:y val="5.614071925219874E-2"/>
          <c:w val="0.22429906542056077"/>
          <c:h val="7.719335083114611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083952696934861"/>
          <c:y val="0.15384641650461733"/>
          <c:w val="0.68065423007318548"/>
          <c:h val="0.61888217548448343"/>
        </c:manualLayout>
      </c:layout>
      <c:scatterChart>
        <c:scatterStyle val="smoothMarker"/>
        <c:varyColors val="0"/>
        <c:ser>
          <c:idx val="1"/>
          <c:order val="1"/>
          <c:tx>
            <c:strRef>
              <c:f>Frequenzstufentest!$E$10</c:f>
              <c:strCache>
                <c:ptCount val="1"/>
                <c:pt idx="0">
                  <c:v>Lx [m]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FF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xVal>
            <c:numRef>
              <c:f>Frequenzstufentest!$C$39:$C$49</c:f>
              <c:numCache>
                <c:formatCode>General</c:formatCode>
                <c:ptCount val="11"/>
                <c:pt idx="0">
                  <c:v>30</c:v>
                </c:pt>
                <c:pt idx="1">
                  <c:v>34</c:v>
                </c:pt>
                <c:pt idx="2">
                  <c:v>44</c:v>
                </c:pt>
                <c:pt idx="3">
                  <c:v>50</c:v>
                </c:pt>
                <c:pt idx="4">
                  <c:v>50</c:v>
                </c:pt>
                <c:pt idx="5">
                  <c:v>54</c:v>
                </c:pt>
              </c:numCache>
            </c:numRef>
          </c:xVal>
          <c:yVal>
            <c:numRef>
              <c:f>Frequenzstufentest!$E$39:$E$49</c:f>
              <c:numCache>
                <c:formatCode>0.000</c:formatCode>
                <c:ptCount val="11"/>
                <c:pt idx="0">
                  <c:v>2.0040080160320639</c:v>
                </c:pt>
                <c:pt idx="1">
                  <c:v>1.9629653863770198</c:v>
                </c:pt>
                <c:pt idx="2">
                  <c:v>1.8013690404707576</c:v>
                </c:pt>
                <c:pt idx="3">
                  <c:v>1.6216216216216217</c:v>
                </c:pt>
                <c:pt idx="4">
                  <c:v>1.602136181575434</c:v>
                </c:pt>
                <c:pt idx="5">
                  <c:v>1.4736221632773356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ACA-4DFD-9B34-E5490B984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168488"/>
        <c:axId val="1"/>
      </c:scatterChart>
      <c:scatterChart>
        <c:scatterStyle val="lineMarker"/>
        <c:varyColors val="0"/>
        <c:ser>
          <c:idx val="0"/>
          <c:order val="0"/>
          <c:tx>
            <c:strRef>
              <c:f>Frequenzstufentest!$D$10</c:f>
              <c:strCache>
                <c:ptCount val="1"/>
                <c:pt idx="0">
                  <c:v>v [m/s]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6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3366FF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xVal>
            <c:numRef>
              <c:f>Frequenzstufentest!$C$39:$C$49</c:f>
              <c:numCache>
                <c:formatCode>General</c:formatCode>
                <c:ptCount val="11"/>
                <c:pt idx="0">
                  <c:v>30</c:v>
                </c:pt>
                <c:pt idx="1">
                  <c:v>34</c:v>
                </c:pt>
                <c:pt idx="2">
                  <c:v>44</c:v>
                </c:pt>
                <c:pt idx="3">
                  <c:v>50</c:v>
                </c:pt>
                <c:pt idx="4">
                  <c:v>50</c:v>
                </c:pt>
                <c:pt idx="5">
                  <c:v>54</c:v>
                </c:pt>
              </c:numCache>
            </c:numRef>
          </c:xVal>
          <c:yVal>
            <c:numRef>
              <c:f>Frequenzstufentest!$D$39:$D$49</c:f>
              <c:numCache>
                <c:formatCode>0.000</c:formatCode>
                <c:ptCount val="11"/>
                <c:pt idx="0">
                  <c:v>1.002004008016032</c:v>
                </c:pt>
                <c:pt idx="1">
                  <c:v>1.1123470522803114</c:v>
                </c:pt>
                <c:pt idx="2">
                  <c:v>1.321003963011889</c:v>
                </c:pt>
                <c:pt idx="3">
                  <c:v>1.3513513513513513</c:v>
                </c:pt>
                <c:pt idx="4">
                  <c:v>1.3351134846461949</c:v>
                </c:pt>
                <c:pt idx="5">
                  <c:v>1.3262599469496021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ACA-4DFD-9B34-E5490B984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4"/>
      </c:scatterChart>
      <c:valAx>
        <c:axId val="489168488"/>
        <c:scaling>
          <c:orientation val="minMax"/>
          <c:max val="65"/>
          <c:min val="3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AT"/>
                  <a:t>Minuten-Frequenz [min-1]</a:t>
                </a:r>
              </a:p>
            </c:rich>
          </c:tx>
          <c:layout>
            <c:manualLayout>
              <c:xMode val="edge"/>
              <c:yMode val="edge"/>
              <c:x val="0.35664409081731918"/>
              <c:y val="0.863637831984288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crossBetween val="midCat"/>
        <c:majorUnit val="5"/>
      </c:valAx>
      <c:valAx>
        <c:axId val="1"/>
        <c:scaling>
          <c:orientation val="minMax"/>
          <c:max val="2.4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AT"/>
                  <a:t>Zugweg [m]</a:t>
                </a:r>
              </a:p>
            </c:rich>
          </c:tx>
          <c:layout>
            <c:manualLayout>
              <c:xMode val="edge"/>
              <c:yMode val="edge"/>
              <c:x val="5.3613053613053616E-2"/>
              <c:y val="0.3531475873208156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FF00FF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9168488"/>
        <c:crosses val="autoZero"/>
        <c:crossBetween val="midCat"/>
        <c:majorUnit val="0.1"/>
        <c:minorUnit val="0.1"/>
      </c:valAx>
      <c:val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crossBetween val="midCat"/>
      </c:valAx>
      <c:valAx>
        <c:axId val="4"/>
        <c:scaling>
          <c:orientation val="minMax"/>
          <c:max val="1.8"/>
          <c:min val="0.5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AT"/>
                  <a:t>Geschwindigkeit [m/s]</a:t>
                </a:r>
              </a:p>
            </c:rich>
          </c:tx>
          <c:layout>
            <c:manualLayout>
              <c:xMode val="edge"/>
              <c:yMode val="edge"/>
              <c:x val="0.89976885756413305"/>
              <c:y val="0.2692311363177504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none"/>
        <c:tickLblPos val="nextTo"/>
        <c:spPr>
          <a:ln w="3175">
            <a:solidFill>
              <a:srgbClr val="0000FF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"/>
        <c:crosses val="max"/>
        <c:crossBetween val="midCat"/>
        <c:minorUnit val="4.36E-2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61771708606354281"/>
          <c:y val="5.5944055944055944E-2"/>
          <c:w val="0.22377671322553216"/>
          <c:h val="7.692307692307692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083952696934861"/>
          <c:y val="0.15331010452961671"/>
          <c:w val="0.68065423007318548"/>
          <c:h val="0.62020905923344949"/>
        </c:manualLayout>
      </c:layout>
      <c:scatterChart>
        <c:scatterStyle val="smoothMarker"/>
        <c:varyColors val="0"/>
        <c:ser>
          <c:idx val="1"/>
          <c:order val="1"/>
          <c:tx>
            <c:strRef>
              <c:f>Frequenzstufentest!$E$10</c:f>
              <c:strCache>
                <c:ptCount val="1"/>
                <c:pt idx="0">
                  <c:v>Lx [m]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FF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xVal>
            <c:numRef>
              <c:f>Frequenzstufentest!$C$54:$C$64</c:f>
              <c:numCache>
                <c:formatCode>General</c:formatCode>
                <c:ptCount val="11"/>
                <c:pt idx="0">
                  <c:v>31</c:v>
                </c:pt>
                <c:pt idx="1">
                  <c:v>34</c:v>
                </c:pt>
                <c:pt idx="2">
                  <c:v>44</c:v>
                </c:pt>
                <c:pt idx="3">
                  <c:v>49</c:v>
                </c:pt>
                <c:pt idx="4">
                  <c:v>52</c:v>
                </c:pt>
                <c:pt idx="5">
                  <c:v>56</c:v>
                </c:pt>
              </c:numCache>
            </c:numRef>
          </c:xVal>
          <c:yVal>
            <c:numRef>
              <c:f>Frequenzstufentest!$E$54:$E$64</c:f>
              <c:numCache>
                <c:formatCode>0.000</c:formatCode>
                <c:ptCount val="11"/>
                <c:pt idx="0">
                  <c:v>1.9335503206470948</c:v>
                </c:pt>
                <c:pt idx="1">
                  <c:v>1.7717930545712257</c:v>
                </c:pt>
                <c:pt idx="2">
                  <c:v>1.5219155844155843</c:v>
                </c:pt>
                <c:pt idx="3">
                  <c:v>1.34707348285849</c:v>
                </c:pt>
                <c:pt idx="4">
                  <c:v>1.305255830142708</c:v>
                </c:pt>
                <c:pt idx="5">
                  <c:v>1.2065637065637063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77-411A-ABB6-0F3283ADC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171768"/>
        <c:axId val="1"/>
      </c:scatterChart>
      <c:scatterChart>
        <c:scatterStyle val="lineMarker"/>
        <c:varyColors val="0"/>
        <c:ser>
          <c:idx val="0"/>
          <c:order val="0"/>
          <c:tx>
            <c:strRef>
              <c:f>Frequenzstufentest!$D$10</c:f>
              <c:strCache>
                <c:ptCount val="1"/>
                <c:pt idx="0">
                  <c:v>v [m/s]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6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3366FF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xVal>
            <c:numRef>
              <c:f>Frequenzstufentest!$C$54:$C$64</c:f>
              <c:numCache>
                <c:formatCode>General</c:formatCode>
                <c:ptCount val="11"/>
                <c:pt idx="0">
                  <c:v>31</c:v>
                </c:pt>
                <c:pt idx="1">
                  <c:v>34</c:v>
                </c:pt>
                <c:pt idx="2">
                  <c:v>44</c:v>
                </c:pt>
                <c:pt idx="3">
                  <c:v>49</c:v>
                </c:pt>
                <c:pt idx="4">
                  <c:v>52</c:v>
                </c:pt>
                <c:pt idx="5">
                  <c:v>56</c:v>
                </c:pt>
              </c:numCache>
            </c:numRef>
          </c:xVal>
          <c:yVal>
            <c:numRef>
              <c:f>Frequenzstufentest!$D$54:$D$64</c:f>
              <c:numCache>
                <c:formatCode>0.000</c:formatCode>
                <c:ptCount val="11"/>
                <c:pt idx="0">
                  <c:v>0.99900099900099903</c:v>
                </c:pt>
                <c:pt idx="1">
                  <c:v>1.0040160642570279</c:v>
                </c:pt>
                <c:pt idx="2">
                  <c:v>1.1160714285714284</c:v>
                </c:pt>
                <c:pt idx="3">
                  <c:v>1.1001100110011002</c:v>
                </c:pt>
                <c:pt idx="4">
                  <c:v>1.1312217194570136</c:v>
                </c:pt>
                <c:pt idx="5">
                  <c:v>1.1261261261261259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77-411A-ABB6-0F3283ADC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4"/>
      </c:scatterChart>
      <c:valAx>
        <c:axId val="489171768"/>
        <c:scaling>
          <c:orientation val="minMax"/>
          <c:max val="65"/>
          <c:min val="3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AT"/>
                  <a:t>Minuten-Frequenz [min-1]</a:t>
                </a:r>
              </a:p>
            </c:rich>
          </c:tx>
          <c:layout>
            <c:manualLayout>
              <c:xMode val="edge"/>
              <c:yMode val="edge"/>
              <c:x val="0.35664409081731918"/>
              <c:y val="0.864111498257839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crossBetween val="midCat"/>
        <c:majorUnit val="5"/>
      </c:valAx>
      <c:valAx>
        <c:axId val="1"/>
        <c:scaling>
          <c:orientation val="minMax"/>
          <c:max val="2.4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AT"/>
                  <a:t>Zugweg [m]</a:t>
                </a:r>
              </a:p>
            </c:rich>
          </c:tx>
          <c:layout>
            <c:manualLayout>
              <c:xMode val="edge"/>
              <c:yMode val="edge"/>
              <c:x val="5.3613053613053616E-2"/>
              <c:y val="0.355400696864111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FF00FF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9171768"/>
        <c:crosses val="autoZero"/>
        <c:crossBetween val="midCat"/>
        <c:majorUnit val="0.1"/>
        <c:minorUnit val="0.1"/>
      </c:valAx>
      <c:val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crossBetween val="midCat"/>
      </c:valAx>
      <c:valAx>
        <c:axId val="4"/>
        <c:scaling>
          <c:orientation val="minMax"/>
          <c:max val="1.8"/>
          <c:min val="0.5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AT"/>
                  <a:t>Geschwindigkeit [m/s]</a:t>
                </a:r>
              </a:p>
            </c:rich>
          </c:tx>
          <c:layout>
            <c:manualLayout>
              <c:xMode val="edge"/>
              <c:yMode val="edge"/>
              <c:x val="0.89976885756413305"/>
              <c:y val="0.2717770034843205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none"/>
        <c:tickLblPos val="nextTo"/>
        <c:spPr>
          <a:ln w="3175">
            <a:solidFill>
              <a:srgbClr val="0000FF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"/>
        <c:crosses val="max"/>
        <c:crossBetween val="midCat"/>
        <c:minorUnit val="4.36E-2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61305508140153808"/>
          <c:y val="5.2264808362369339E-2"/>
          <c:w val="0.22377671322553216"/>
          <c:h val="7.665505226480835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121495327102803"/>
          <c:y val="0.1609201423317107"/>
          <c:w val="0.67990654205607481"/>
          <c:h val="0.58620908992266041"/>
        </c:manualLayout>
      </c:layout>
      <c:scatterChart>
        <c:scatterStyle val="smoothMarker"/>
        <c:varyColors val="0"/>
        <c:ser>
          <c:idx val="1"/>
          <c:order val="1"/>
          <c:tx>
            <c:strRef>
              <c:f>Frequenzstufentest!$E$10</c:f>
              <c:strCache>
                <c:ptCount val="1"/>
                <c:pt idx="0">
                  <c:v>Lx [m]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FF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xVal>
            <c:numRef>
              <c:f>Frequenzstufentest!$C$69:$C$79</c:f>
              <c:numCache>
                <c:formatCode>General</c:formatCode>
                <c:ptCount val="11"/>
                <c:pt idx="0">
                  <c:v>33</c:v>
                </c:pt>
                <c:pt idx="1">
                  <c:v>25</c:v>
                </c:pt>
                <c:pt idx="2">
                  <c:v>38</c:v>
                </c:pt>
                <c:pt idx="3">
                  <c:v>41</c:v>
                </c:pt>
                <c:pt idx="4">
                  <c:v>49</c:v>
                </c:pt>
                <c:pt idx="5">
                  <c:v>51</c:v>
                </c:pt>
              </c:numCache>
            </c:numRef>
          </c:xVal>
          <c:yVal>
            <c:numRef>
              <c:f>Frequenzstufentest!$E$69:$E$79</c:f>
              <c:numCache>
                <c:formatCode>0.000</c:formatCode>
                <c:ptCount val="11"/>
                <c:pt idx="0">
                  <c:v>1.9529342837613517</c:v>
                </c:pt>
                <c:pt idx="1">
                  <c:v>2.5316455696202529</c:v>
                </c:pt>
                <c:pt idx="2">
                  <c:v>2.1024598780573274</c:v>
                </c:pt>
                <c:pt idx="3">
                  <c:v>2.0185029436501263</c:v>
                </c:pt>
                <c:pt idx="4">
                  <c:v>1.6983214922584846</c:v>
                </c:pt>
                <c:pt idx="5">
                  <c:v>1.58340590610403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D9-4BEB-951C-D60540F05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175376"/>
        <c:axId val="1"/>
      </c:scatterChart>
      <c:scatterChart>
        <c:scatterStyle val="lineMarker"/>
        <c:varyColors val="0"/>
        <c:ser>
          <c:idx val="0"/>
          <c:order val="0"/>
          <c:tx>
            <c:strRef>
              <c:f>Frequenzstufentest!$D$10</c:f>
              <c:strCache>
                <c:ptCount val="1"/>
                <c:pt idx="0">
                  <c:v>v [m/s]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6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3366FF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xVal>
            <c:numRef>
              <c:f>Frequenzstufentest!$C$69:$C$79</c:f>
              <c:numCache>
                <c:formatCode>General</c:formatCode>
                <c:ptCount val="11"/>
                <c:pt idx="0">
                  <c:v>33</c:v>
                </c:pt>
                <c:pt idx="1">
                  <c:v>25</c:v>
                </c:pt>
                <c:pt idx="2">
                  <c:v>38</c:v>
                </c:pt>
                <c:pt idx="3">
                  <c:v>41</c:v>
                </c:pt>
                <c:pt idx="4">
                  <c:v>49</c:v>
                </c:pt>
                <c:pt idx="5">
                  <c:v>51</c:v>
                </c:pt>
              </c:numCache>
            </c:numRef>
          </c:xVal>
          <c:yVal>
            <c:numRef>
              <c:f>Frequenzstufentest!$D$69:$D$79</c:f>
              <c:numCache>
                <c:formatCode>0.000</c:formatCode>
                <c:ptCount val="11"/>
                <c:pt idx="0">
                  <c:v>1.0741138560687433</c:v>
                </c:pt>
                <c:pt idx="1">
                  <c:v>1.0548523206751055</c:v>
                </c:pt>
                <c:pt idx="2">
                  <c:v>1.3315579227696406</c:v>
                </c:pt>
                <c:pt idx="3">
                  <c:v>1.3793103448275863</c:v>
                </c:pt>
                <c:pt idx="4">
                  <c:v>1.3869625520110958</c:v>
                </c:pt>
                <c:pt idx="5">
                  <c:v>1.3458950201884254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D9-4BEB-951C-D60540F05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4"/>
      </c:scatterChart>
      <c:valAx>
        <c:axId val="489175376"/>
        <c:scaling>
          <c:orientation val="minMax"/>
          <c:max val="65"/>
          <c:min val="3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AT"/>
                  <a:t>Minuten-Frequenz [min-1]</a:t>
                </a:r>
              </a:p>
            </c:rich>
          </c:tx>
          <c:layout>
            <c:manualLayout>
              <c:xMode val="edge"/>
              <c:yMode val="edge"/>
              <c:x val="0.35514018691588783"/>
              <c:y val="0.846746513007713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crossBetween val="midCat"/>
        <c:majorUnit val="5"/>
      </c:valAx>
      <c:valAx>
        <c:axId val="1"/>
        <c:scaling>
          <c:orientation val="minMax"/>
          <c:max val="2.4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AT"/>
                  <a:t>Zugweg [m]</a:t>
                </a:r>
              </a:p>
            </c:rich>
          </c:tx>
          <c:layout>
            <c:manualLayout>
              <c:xMode val="edge"/>
              <c:yMode val="edge"/>
              <c:x val="5.3738317757009345E-2"/>
              <c:y val="0.3333345400790418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FF00FF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9175376"/>
        <c:crosses val="autoZero"/>
        <c:crossBetween val="midCat"/>
        <c:majorUnit val="0.1"/>
        <c:minorUnit val="0.1"/>
      </c:valAx>
      <c:val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crossBetween val="midCat"/>
      </c:valAx>
      <c:valAx>
        <c:axId val="4"/>
        <c:scaling>
          <c:orientation val="minMax"/>
          <c:max val="1.8"/>
          <c:min val="0.5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AT"/>
                  <a:t>Geschwindigkeit [m/s]</a:t>
                </a:r>
              </a:p>
            </c:rich>
          </c:tx>
          <c:layout>
            <c:manualLayout>
              <c:xMode val="edge"/>
              <c:yMode val="edge"/>
              <c:x val="0.89953271028037385"/>
              <c:y val="0.2413801148419665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none"/>
        <c:tickLblPos val="nextTo"/>
        <c:spPr>
          <a:ln w="3175">
            <a:solidFill>
              <a:srgbClr val="0000FF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"/>
        <c:crosses val="max"/>
        <c:crossBetween val="midCat"/>
        <c:minorUnit val="4.36E-2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61915887850467288"/>
          <c:y val="5.3639846743295021E-2"/>
          <c:w val="0.22429906542056077"/>
          <c:h val="8.4291589988033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083952696934861"/>
          <c:y val="0.16153846153846155"/>
          <c:w val="0.68065423007318548"/>
          <c:h val="0.58846153846153848"/>
        </c:manualLayout>
      </c:layout>
      <c:scatterChart>
        <c:scatterStyle val="smoothMarker"/>
        <c:varyColors val="0"/>
        <c:ser>
          <c:idx val="1"/>
          <c:order val="1"/>
          <c:tx>
            <c:strRef>
              <c:f>Frequenzstufentest!$E$10</c:f>
              <c:strCache>
                <c:ptCount val="1"/>
                <c:pt idx="0">
                  <c:v>Lx [m]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FF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xVal>
            <c:numRef>
              <c:f>Frequenzstufentest!$C$83:$C$93</c:f>
              <c:numCache>
                <c:formatCode>General</c:formatCode>
                <c:ptCount val="11"/>
                <c:pt idx="0">
                  <c:v>27</c:v>
                </c:pt>
                <c:pt idx="1">
                  <c:v>25</c:v>
                </c:pt>
                <c:pt idx="2">
                  <c:v>37</c:v>
                </c:pt>
                <c:pt idx="3">
                  <c:v>42</c:v>
                </c:pt>
                <c:pt idx="4">
                  <c:v>57</c:v>
                </c:pt>
                <c:pt idx="5">
                  <c:v>61</c:v>
                </c:pt>
              </c:numCache>
            </c:numRef>
          </c:xVal>
          <c:yVal>
            <c:numRef>
              <c:f>Frequenzstufentest!$E$83:$E$93</c:f>
              <c:numCache>
                <c:formatCode>0.000</c:formatCode>
                <c:ptCount val="11"/>
                <c:pt idx="0">
                  <c:v>2.1429336762027216</c:v>
                </c:pt>
                <c:pt idx="1">
                  <c:v>2.3460410557184748</c:v>
                </c:pt>
                <c:pt idx="2">
                  <c:v>2.1060021060021059</c:v>
                </c:pt>
                <c:pt idx="3">
                  <c:v>1.9542700801250734</c:v>
                </c:pt>
                <c:pt idx="4">
                  <c:v>1.5805278963173699</c:v>
                </c:pt>
                <c:pt idx="5">
                  <c:v>1.4234537733387109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8E6-4B8D-A745-C9F038CD7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0546288"/>
        <c:axId val="1"/>
      </c:scatterChart>
      <c:scatterChart>
        <c:scatterStyle val="lineMarker"/>
        <c:varyColors val="0"/>
        <c:ser>
          <c:idx val="0"/>
          <c:order val="0"/>
          <c:tx>
            <c:strRef>
              <c:f>Frequenzstufentest!$D$10</c:f>
              <c:strCache>
                <c:ptCount val="1"/>
                <c:pt idx="0">
                  <c:v>v [m/s]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6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3366FF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xVal>
            <c:numRef>
              <c:f>Frequenzstufentest!$C$83:$C$93</c:f>
              <c:numCache>
                <c:formatCode>General</c:formatCode>
                <c:ptCount val="11"/>
                <c:pt idx="0">
                  <c:v>27</c:v>
                </c:pt>
                <c:pt idx="1">
                  <c:v>25</c:v>
                </c:pt>
                <c:pt idx="2">
                  <c:v>37</c:v>
                </c:pt>
                <c:pt idx="3">
                  <c:v>42</c:v>
                </c:pt>
                <c:pt idx="4">
                  <c:v>57</c:v>
                </c:pt>
                <c:pt idx="5">
                  <c:v>61</c:v>
                </c:pt>
              </c:numCache>
            </c:numRef>
          </c:xVal>
          <c:yVal>
            <c:numRef>
              <c:f>Frequenzstufentest!$D$83:$D$93</c:f>
              <c:numCache>
                <c:formatCode>0.000</c:formatCode>
                <c:ptCount val="11"/>
                <c:pt idx="0">
                  <c:v>0.96432015429122475</c:v>
                </c:pt>
                <c:pt idx="1">
                  <c:v>0.97751710654936452</c:v>
                </c:pt>
                <c:pt idx="2">
                  <c:v>1.2987012987012987</c:v>
                </c:pt>
                <c:pt idx="3">
                  <c:v>1.3679890560875514</c:v>
                </c:pt>
                <c:pt idx="4">
                  <c:v>1.5015015015015014</c:v>
                </c:pt>
                <c:pt idx="5">
                  <c:v>1.4471780028943559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8E6-4B8D-A745-C9F038CD7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4"/>
      </c:scatterChart>
      <c:valAx>
        <c:axId val="660546288"/>
        <c:scaling>
          <c:orientation val="minMax"/>
          <c:max val="65"/>
          <c:min val="3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AT"/>
                  <a:t>Minuten-Frequenz [min-1]</a:t>
                </a:r>
              </a:p>
            </c:rich>
          </c:tx>
          <c:layout>
            <c:manualLayout>
              <c:xMode val="edge"/>
              <c:yMode val="edge"/>
              <c:x val="0.35431308848631682"/>
              <c:y val="0.846153846153846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crossBetween val="midCat"/>
        <c:majorUnit val="5"/>
      </c:valAx>
      <c:valAx>
        <c:axId val="1"/>
        <c:scaling>
          <c:orientation val="minMax"/>
          <c:max val="2.4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AT"/>
                  <a:t>Zugweg [m]</a:t>
                </a:r>
              </a:p>
            </c:rich>
          </c:tx>
          <c:layout>
            <c:manualLayout>
              <c:xMode val="edge"/>
              <c:yMode val="edge"/>
              <c:x val="5.3613053613053616E-2"/>
              <c:y val="0.3346153846153845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FF00FF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0546288"/>
        <c:crosses val="autoZero"/>
        <c:crossBetween val="midCat"/>
        <c:majorUnit val="0.1"/>
        <c:minorUnit val="0.1"/>
      </c:valAx>
      <c:val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crossBetween val="midCat"/>
      </c:valAx>
      <c:valAx>
        <c:axId val="4"/>
        <c:scaling>
          <c:orientation val="minMax"/>
          <c:max val="1.8"/>
          <c:min val="0.5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AT"/>
                  <a:t>Geschwindigkeit [m/s]</a:t>
                </a:r>
              </a:p>
            </c:rich>
          </c:tx>
          <c:layout>
            <c:manualLayout>
              <c:xMode val="edge"/>
              <c:yMode val="edge"/>
              <c:x val="0.89976885756413305"/>
              <c:y val="0.2423076923076923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none"/>
        <c:tickLblPos val="nextTo"/>
        <c:spPr>
          <a:ln w="3175">
            <a:solidFill>
              <a:srgbClr val="0000FF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"/>
        <c:crosses val="max"/>
        <c:crossBetween val="midCat"/>
        <c:minorUnit val="4.36E-2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61771708606354281"/>
          <c:y val="5.3846153846153849E-2"/>
          <c:w val="0.22377671322553216"/>
          <c:h val="8.46153846153846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159269063859713"/>
          <c:y val="0.15172413793103448"/>
          <c:w val="0.67915768529265463"/>
          <c:h val="0.62413793103448278"/>
        </c:manualLayout>
      </c:layout>
      <c:scatterChart>
        <c:scatterStyle val="smoothMarker"/>
        <c:varyColors val="0"/>
        <c:ser>
          <c:idx val="1"/>
          <c:order val="1"/>
          <c:tx>
            <c:strRef>
              <c:f>Frequenzstufentest!$E$10</c:f>
              <c:strCache>
                <c:ptCount val="1"/>
                <c:pt idx="0">
                  <c:v>Lx [m]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FF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xVal>
            <c:numRef>
              <c:f>Frequenzstufentest!$C$97:$C$107</c:f>
              <c:numCache>
                <c:formatCode>General</c:formatCode>
                <c:ptCount val="11"/>
                <c:pt idx="0">
                  <c:v>40</c:v>
                </c:pt>
                <c:pt idx="1">
                  <c:v>45</c:v>
                </c:pt>
                <c:pt idx="2">
                  <c:v>56</c:v>
                </c:pt>
                <c:pt idx="3">
                  <c:v>61</c:v>
                </c:pt>
              </c:numCache>
            </c:numRef>
          </c:xVal>
          <c:yVal>
            <c:numRef>
              <c:f>Frequenzstufentest!$E$97:$E$107</c:f>
              <c:numCache>
                <c:formatCode>0.000</c:formatCode>
                <c:ptCount val="11"/>
                <c:pt idx="0">
                  <c:v>2.1459227467811157</c:v>
                </c:pt>
                <c:pt idx="1">
                  <c:v>2.1030494216614088</c:v>
                </c:pt>
                <c:pt idx="2">
                  <c:v>1.706096451319381</c:v>
                </c:pt>
                <c:pt idx="3">
                  <c:v>1.5915963711602739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6B-4878-958D-1A3842661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0549568"/>
        <c:axId val="1"/>
      </c:scatterChart>
      <c:scatterChart>
        <c:scatterStyle val="lineMarker"/>
        <c:varyColors val="0"/>
        <c:ser>
          <c:idx val="0"/>
          <c:order val="0"/>
          <c:tx>
            <c:strRef>
              <c:f>Frequenzstufentest!$D$10</c:f>
              <c:strCache>
                <c:ptCount val="1"/>
                <c:pt idx="0">
                  <c:v>v [m/s]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6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3366FF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xVal>
            <c:numRef>
              <c:f>Frequenzstufentest!$C$97:$C$107</c:f>
              <c:numCache>
                <c:formatCode>General</c:formatCode>
                <c:ptCount val="11"/>
                <c:pt idx="0">
                  <c:v>40</c:v>
                </c:pt>
                <c:pt idx="1">
                  <c:v>45</c:v>
                </c:pt>
                <c:pt idx="2">
                  <c:v>56</c:v>
                </c:pt>
                <c:pt idx="3">
                  <c:v>61</c:v>
                </c:pt>
              </c:numCache>
            </c:numRef>
          </c:xVal>
          <c:yVal>
            <c:numRef>
              <c:f>Frequenzstufentest!$D$97:$D$107</c:f>
              <c:numCache>
                <c:formatCode>0.000</c:formatCode>
                <c:ptCount val="11"/>
                <c:pt idx="0">
                  <c:v>1.4306151645207439</c:v>
                </c:pt>
                <c:pt idx="1">
                  <c:v>1.5772870662460567</c:v>
                </c:pt>
                <c:pt idx="2">
                  <c:v>1.592356687898089</c:v>
                </c:pt>
                <c:pt idx="3">
                  <c:v>1.6181229773462784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6B-4878-958D-1A3842661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4"/>
      </c:scatterChart>
      <c:valAx>
        <c:axId val="660549568"/>
        <c:scaling>
          <c:orientation val="minMax"/>
          <c:max val="65"/>
          <c:min val="3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AT"/>
                  <a:t>Minuten-Frequenz [min-1]</a:t>
                </a:r>
              </a:p>
            </c:rich>
          </c:tx>
          <c:layout>
            <c:manualLayout>
              <c:xMode val="edge"/>
              <c:yMode val="edge"/>
              <c:x val="0.35597238869731446"/>
              <c:y val="0.86551724137931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crossBetween val="midCat"/>
        <c:majorUnit val="5"/>
      </c:valAx>
      <c:valAx>
        <c:axId val="1"/>
        <c:scaling>
          <c:orientation val="minMax"/>
          <c:max val="2.4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AT"/>
                  <a:t>Zugweg [m]</a:t>
                </a:r>
              </a:p>
            </c:rich>
          </c:tx>
          <c:layout>
            <c:manualLayout>
              <c:xMode val="edge"/>
              <c:yMode val="edge"/>
              <c:x val="5.3864168618266976E-2"/>
              <c:y val="0.3551724137931034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FF00FF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0549568"/>
        <c:crosses val="autoZero"/>
        <c:crossBetween val="midCat"/>
        <c:majorUnit val="0.1"/>
        <c:minorUnit val="0.1"/>
      </c:valAx>
      <c:val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crossBetween val="midCat"/>
      </c:valAx>
      <c:valAx>
        <c:axId val="4"/>
        <c:scaling>
          <c:orientation val="minMax"/>
          <c:max val="1.8"/>
          <c:min val="0.5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AT"/>
                  <a:t>Geschwindigkeit [m/s]</a:t>
                </a:r>
              </a:p>
            </c:rich>
          </c:tx>
          <c:layout>
            <c:manualLayout>
              <c:xMode val="edge"/>
              <c:yMode val="edge"/>
              <c:x val="0.8992984073712097"/>
              <c:y val="0.272413793103448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none"/>
        <c:tickLblPos val="nextTo"/>
        <c:spPr>
          <a:ln w="3175">
            <a:solidFill>
              <a:srgbClr val="0000FF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"/>
        <c:crosses val="max"/>
        <c:crossBetween val="midCat"/>
        <c:minorUnit val="4.36E-2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618267716535433"/>
          <c:y val="5.5172413793103448E-2"/>
          <c:w val="0.2248246018428024"/>
          <c:h val="7.5862068965517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083952696934861"/>
          <c:y val="0.15172413793103448"/>
          <c:w val="0.68065423007318548"/>
          <c:h val="0.62413793103448278"/>
        </c:manualLayout>
      </c:layout>
      <c:scatterChart>
        <c:scatterStyle val="smoothMarker"/>
        <c:varyColors val="0"/>
        <c:ser>
          <c:idx val="1"/>
          <c:order val="1"/>
          <c:tx>
            <c:strRef>
              <c:f>Frequenzstufentest!$E$10</c:f>
              <c:strCache>
                <c:ptCount val="1"/>
                <c:pt idx="0">
                  <c:v>Lx [m]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FF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xVal>
            <c:numRef>
              <c:f>Frequenzstufentest!$C$111:$C$121</c:f>
              <c:numCache>
                <c:formatCode>General</c:formatCode>
                <c:ptCount val="11"/>
                <c:pt idx="0">
                  <c:v>45</c:v>
                </c:pt>
                <c:pt idx="1">
                  <c:v>48</c:v>
                </c:pt>
                <c:pt idx="2">
                  <c:v>48</c:v>
                </c:pt>
                <c:pt idx="3">
                  <c:v>56</c:v>
                </c:pt>
                <c:pt idx="4">
                  <c:v>54</c:v>
                </c:pt>
                <c:pt idx="5">
                  <c:v>57</c:v>
                </c:pt>
              </c:numCache>
            </c:numRef>
          </c:xVal>
          <c:yVal>
            <c:numRef>
              <c:f>Frequenzstufentest!$E$111:$E$121</c:f>
              <c:numCache>
                <c:formatCode>0.000</c:formatCode>
                <c:ptCount val="11"/>
                <c:pt idx="0">
                  <c:v>1.8939393939393938</c:v>
                </c:pt>
                <c:pt idx="1">
                  <c:v>1.8601190476190477</c:v>
                </c:pt>
                <c:pt idx="2">
                  <c:v>1.840942562592047</c:v>
                </c:pt>
                <c:pt idx="3">
                  <c:v>1.6432953549517966</c:v>
                </c:pt>
                <c:pt idx="4">
                  <c:v>1.6412276382734288</c:v>
                </c:pt>
                <c:pt idx="5">
                  <c:v>1.4888706915804364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C61-477B-9C06-1BFF5ADDC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3958144"/>
        <c:axId val="1"/>
      </c:scatterChart>
      <c:scatterChart>
        <c:scatterStyle val="lineMarker"/>
        <c:varyColors val="0"/>
        <c:ser>
          <c:idx val="0"/>
          <c:order val="0"/>
          <c:tx>
            <c:strRef>
              <c:f>Frequenzstufentest!$D$10</c:f>
              <c:strCache>
                <c:ptCount val="1"/>
                <c:pt idx="0">
                  <c:v>v [m/s]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6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3366FF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xVal>
            <c:numRef>
              <c:f>Frequenzstufentest!$C$111:$C$121</c:f>
              <c:numCache>
                <c:formatCode>General</c:formatCode>
                <c:ptCount val="11"/>
                <c:pt idx="0">
                  <c:v>45</c:v>
                </c:pt>
                <c:pt idx="1">
                  <c:v>48</c:v>
                </c:pt>
                <c:pt idx="2">
                  <c:v>48</c:v>
                </c:pt>
                <c:pt idx="3">
                  <c:v>56</c:v>
                </c:pt>
                <c:pt idx="4">
                  <c:v>54</c:v>
                </c:pt>
                <c:pt idx="5">
                  <c:v>57</c:v>
                </c:pt>
              </c:numCache>
            </c:numRef>
          </c:xVal>
          <c:yVal>
            <c:numRef>
              <c:f>Frequenzstufentest!$D$111:$D$121</c:f>
              <c:numCache>
                <c:formatCode>0.000</c:formatCode>
                <c:ptCount val="11"/>
                <c:pt idx="0">
                  <c:v>1.4204545454545454</c:v>
                </c:pt>
                <c:pt idx="1">
                  <c:v>1.4880952380952381</c:v>
                </c:pt>
                <c:pt idx="2">
                  <c:v>1.4727540500736378</c:v>
                </c:pt>
                <c:pt idx="3">
                  <c:v>1.5337423312883436</c:v>
                </c:pt>
                <c:pt idx="4">
                  <c:v>1.4771048744460857</c:v>
                </c:pt>
                <c:pt idx="5">
                  <c:v>1.4144271570014144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C61-477B-9C06-1BFF5ADDC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4"/>
      </c:scatterChart>
      <c:valAx>
        <c:axId val="653958144"/>
        <c:scaling>
          <c:orientation val="minMax"/>
          <c:max val="65"/>
          <c:min val="3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AT"/>
                  <a:t>Minuten-Frequenz [min-1]</a:t>
                </a:r>
              </a:p>
            </c:rich>
          </c:tx>
          <c:layout>
            <c:manualLayout>
              <c:xMode val="edge"/>
              <c:yMode val="edge"/>
              <c:x val="0.35664409081731918"/>
              <c:y val="0.86551724137931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crossBetween val="midCat"/>
        <c:majorUnit val="5"/>
      </c:valAx>
      <c:valAx>
        <c:axId val="1"/>
        <c:scaling>
          <c:orientation val="minMax"/>
          <c:max val="2.4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AT"/>
                  <a:t>Zugweg [m]</a:t>
                </a:r>
              </a:p>
            </c:rich>
          </c:tx>
          <c:layout>
            <c:manualLayout>
              <c:xMode val="edge"/>
              <c:yMode val="edge"/>
              <c:x val="5.3613053613053616E-2"/>
              <c:y val="0.3551724137931034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FF00FF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53958144"/>
        <c:crosses val="autoZero"/>
        <c:crossBetween val="midCat"/>
        <c:majorUnit val="0.1"/>
        <c:minorUnit val="0.1"/>
      </c:valAx>
      <c:val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crossBetween val="midCat"/>
      </c:valAx>
      <c:valAx>
        <c:axId val="4"/>
        <c:scaling>
          <c:orientation val="minMax"/>
          <c:max val="1.8"/>
          <c:min val="0.5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AT"/>
                  <a:t>Geschwindigkeit [m/s]</a:t>
                </a:r>
              </a:p>
            </c:rich>
          </c:tx>
          <c:layout>
            <c:manualLayout>
              <c:xMode val="edge"/>
              <c:yMode val="edge"/>
              <c:x val="0.89976885756413305"/>
              <c:y val="0.272413793103448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none"/>
        <c:tickLblPos val="nextTo"/>
        <c:spPr>
          <a:ln w="3175">
            <a:solidFill>
              <a:srgbClr val="0000FF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"/>
        <c:crosses val="max"/>
        <c:crossBetween val="midCat"/>
        <c:minorUnit val="4.36E-2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62004808839454506"/>
          <c:y val="5.5172413793103448E-2"/>
          <c:w val="0.22377671322553205"/>
          <c:h val="7.5862068965517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verticalDpi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53642768526844"/>
          <c:y val="0.1438358569601097"/>
          <c:w val="0.74126042864134578"/>
          <c:h val="0.67808332566908858"/>
        </c:manualLayout>
      </c:layout>
      <c:scatterChart>
        <c:scatterStyle val="smoothMarker"/>
        <c:varyColors val="0"/>
        <c:ser>
          <c:idx val="1"/>
          <c:order val="1"/>
          <c:tx>
            <c:strRef>
              <c:f>Frequenzstufentest!$E$10</c:f>
              <c:strCache>
                <c:ptCount val="1"/>
                <c:pt idx="0">
                  <c:v>Lx [m]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FF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xVal>
            <c:numRef>
              <c:f>Frequenzstufentest!$C$125:$C$135</c:f>
              <c:numCache>
                <c:formatCode>General</c:formatCode>
                <c:ptCount val="11"/>
                <c:pt idx="0">
                  <c:v>46</c:v>
                </c:pt>
                <c:pt idx="1">
                  <c:v>37</c:v>
                </c:pt>
                <c:pt idx="2">
                  <c:v>54</c:v>
                </c:pt>
                <c:pt idx="3">
                  <c:v>56</c:v>
                </c:pt>
                <c:pt idx="4">
                  <c:v>60</c:v>
                </c:pt>
              </c:numCache>
            </c:numRef>
          </c:xVal>
          <c:yVal>
            <c:numRef>
              <c:f>Frequenzstufentest!$E$125:$E$135</c:f>
              <c:numCache>
                <c:formatCode>0.000</c:formatCode>
                <c:ptCount val="11"/>
                <c:pt idx="0">
                  <c:v>1.3516557783284522</c:v>
                </c:pt>
                <c:pt idx="1">
                  <c:v>1.7645501867482281</c:v>
                </c:pt>
                <c:pt idx="2">
                  <c:v>1.3871549452073795</c:v>
                </c:pt>
                <c:pt idx="3">
                  <c:v>1.3082155939298798</c:v>
                </c:pt>
                <c:pt idx="4">
                  <c:v>1.2515644555694618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72-4B31-94A1-27689294D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3961424"/>
        <c:axId val="1"/>
      </c:scatterChart>
      <c:scatterChart>
        <c:scatterStyle val="lineMarker"/>
        <c:varyColors val="0"/>
        <c:ser>
          <c:idx val="0"/>
          <c:order val="0"/>
          <c:tx>
            <c:strRef>
              <c:f>Frequenzstufentest!$D$10</c:f>
              <c:strCache>
                <c:ptCount val="1"/>
                <c:pt idx="0">
                  <c:v>v [m/s]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6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3366FF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xVal>
            <c:numRef>
              <c:f>Frequenzstufentest!$C$125:$C$135</c:f>
              <c:numCache>
                <c:formatCode>General</c:formatCode>
                <c:ptCount val="11"/>
                <c:pt idx="0">
                  <c:v>46</c:v>
                </c:pt>
                <c:pt idx="1">
                  <c:v>37</c:v>
                </c:pt>
                <c:pt idx="2">
                  <c:v>54</c:v>
                </c:pt>
                <c:pt idx="3">
                  <c:v>56</c:v>
                </c:pt>
                <c:pt idx="4">
                  <c:v>60</c:v>
                </c:pt>
              </c:numCache>
            </c:numRef>
          </c:xVal>
          <c:yVal>
            <c:numRef>
              <c:f>Frequenzstufentest!$D$125:$D$135</c:f>
              <c:numCache>
                <c:formatCode>0.000</c:formatCode>
                <c:ptCount val="11"/>
                <c:pt idx="0">
                  <c:v>1.0362694300518134</c:v>
                </c:pt>
                <c:pt idx="1">
                  <c:v>1.088139281828074</c:v>
                </c:pt>
                <c:pt idx="2">
                  <c:v>1.2484394506866416</c:v>
                </c:pt>
                <c:pt idx="3">
                  <c:v>1.2210012210012211</c:v>
                </c:pt>
                <c:pt idx="4">
                  <c:v>1.2515644555694618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D72-4B31-94A1-27689294D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4"/>
      </c:scatterChart>
      <c:valAx>
        <c:axId val="653961424"/>
        <c:scaling>
          <c:orientation val="minMax"/>
          <c:max val="65"/>
          <c:min val="3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AT"/>
                  <a:t>Minuten-Frequenz [min-1]</a:t>
                </a:r>
              </a:p>
            </c:rich>
          </c:tx>
          <c:layout>
            <c:manualLayout>
              <c:xMode val="edge"/>
              <c:yMode val="edge"/>
              <c:x val="0.35664409081731918"/>
              <c:y val="0.910960342285981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crossBetween val="midCat"/>
        <c:majorUnit val="5"/>
      </c:valAx>
      <c:valAx>
        <c:axId val="1"/>
        <c:scaling>
          <c:orientation val="minMax"/>
          <c:max val="2.4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AT"/>
                  <a:t>Zugweg [m]</a:t>
                </a:r>
              </a:p>
            </c:rich>
          </c:tx>
          <c:layout>
            <c:manualLayout>
              <c:xMode val="edge"/>
              <c:yMode val="edge"/>
              <c:x val="2.3310023310023312E-2"/>
              <c:y val="0.3767130478553194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FF00FF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53961424"/>
        <c:crosses val="autoZero"/>
        <c:crossBetween val="midCat"/>
        <c:majorUnit val="0.1"/>
        <c:minorUnit val="0.1"/>
      </c:valAx>
      <c:val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crossBetween val="midCat"/>
      </c:valAx>
      <c:valAx>
        <c:axId val="4"/>
        <c:scaling>
          <c:orientation val="minMax"/>
          <c:max val="1.8"/>
          <c:min val="0.5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AT"/>
                  <a:t>Geschwindigkeit [m/s]</a:t>
                </a:r>
              </a:p>
            </c:rich>
          </c:tx>
          <c:layout>
            <c:manualLayout>
              <c:xMode val="edge"/>
              <c:yMode val="edge"/>
              <c:x val="0.93007213259181765"/>
              <c:y val="0.2945209074893035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none"/>
        <c:tickLblPos val="nextTo"/>
        <c:spPr>
          <a:ln w="3175">
            <a:solidFill>
              <a:srgbClr val="0000FF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"/>
        <c:crosses val="max"/>
        <c:crossBetween val="midCat"/>
        <c:minorUnit val="4.36E-2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69230916065561743"/>
          <c:y val="5.8219178082191778E-2"/>
          <c:w val="0.22377671322553205"/>
          <c:h val="7.534246575342463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71841277509901"/>
          <c:y val="5.7208237986270026E-2"/>
          <c:w val="0.85563453836320769"/>
          <c:h val="0.6567505720823798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'50'!$E$7:$E$15</c:f>
              <c:strCache>
                <c:ptCount val="9"/>
                <c:pt idx="0">
                  <c:v>Startzeit (10m - 1. SZ)</c:v>
                </c:pt>
                <c:pt idx="1">
                  <c:v>Schwimmzeit 10-15</c:v>
                </c:pt>
                <c:pt idx="2">
                  <c:v>Schwimmzeit 15-20</c:v>
                </c:pt>
                <c:pt idx="3">
                  <c:v>Anschwimmzeit 1 (20-25)</c:v>
                </c:pt>
                <c:pt idx="4">
                  <c:v>Wendezeit (25-30)</c:v>
                </c:pt>
                <c:pt idx="5">
                  <c:v>Schwimmzeit (30-35)</c:v>
                </c:pt>
                <c:pt idx="6">
                  <c:v>Schwimmzeit (35-40)</c:v>
                </c:pt>
                <c:pt idx="7">
                  <c:v>Schwimmzeit (40-45)</c:v>
                </c:pt>
                <c:pt idx="8">
                  <c:v>Anschwimmzeit 2 (45-50)</c:v>
                </c:pt>
              </c:strCache>
            </c:strRef>
          </c:cat>
          <c:val>
            <c:numRef>
              <c:f>'50'!$F$7:$F$15</c:f>
              <c:numCache>
                <c:formatCode>General</c:formatCode>
                <c:ptCount val="9"/>
                <c:pt idx="0">
                  <c:v>7.1099999999999994</c:v>
                </c:pt>
                <c:pt idx="1">
                  <c:v>5.34</c:v>
                </c:pt>
                <c:pt idx="2">
                  <c:v>5.5399999999999991</c:v>
                </c:pt>
                <c:pt idx="3">
                  <c:v>5.34</c:v>
                </c:pt>
                <c:pt idx="4">
                  <c:v>4.5</c:v>
                </c:pt>
                <c:pt idx="5">
                  <c:v>5.6699999999999982</c:v>
                </c:pt>
                <c:pt idx="6">
                  <c:v>5.8100000000000023</c:v>
                </c:pt>
                <c:pt idx="7">
                  <c:v>6.2100000000000009</c:v>
                </c:pt>
                <c:pt idx="8">
                  <c:v>5.8999999999999986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D7-4A02-BA70-56A95FECA5C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'50'!$E$7:$E$15</c:f>
              <c:strCache>
                <c:ptCount val="9"/>
                <c:pt idx="0">
                  <c:v>Startzeit (10m - 1. SZ)</c:v>
                </c:pt>
                <c:pt idx="1">
                  <c:v>Schwimmzeit 10-15</c:v>
                </c:pt>
                <c:pt idx="2">
                  <c:v>Schwimmzeit 15-20</c:v>
                </c:pt>
                <c:pt idx="3">
                  <c:v>Anschwimmzeit 1 (20-25)</c:v>
                </c:pt>
                <c:pt idx="4">
                  <c:v>Wendezeit (25-30)</c:v>
                </c:pt>
                <c:pt idx="5">
                  <c:v>Schwimmzeit (30-35)</c:v>
                </c:pt>
                <c:pt idx="6">
                  <c:v>Schwimmzeit (35-40)</c:v>
                </c:pt>
                <c:pt idx="7">
                  <c:v>Schwimmzeit (40-45)</c:v>
                </c:pt>
                <c:pt idx="8">
                  <c:v>Anschwimmzeit 2 (45-50)</c:v>
                </c:pt>
              </c:strCache>
            </c:strRef>
          </c:cat>
          <c:val>
            <c:numRef>
              <c:f>'50'!$G$7:$G$15</c:f>
              <c:numCache>
                <c:formatCode>General</c:formatCode>
                <c:ptCount val="9"/>
                <c:pt idx="0">
                  <c:v>6.3400000000000007</c:v>
                </c:pt>
                <c:pt idx="1">
                  <c:v>4.9399999999999995</c:v>
                </c:pt>
                <c:pt idx="2">
                  <c:v>5.34</c:v>
                </c:pt>
                <c:pt idx="3">
                  <c:v>5.7399999999999984</c:v>
                </c:pt>
                <c:pt idx="4">
                  <c:v>4.2300000000000004</c:v>
                </c:pt>
                <c:pt idx="5">
                  <c:v>6.1099999999999994</c:v>
                </c:pt>
                <c:pt idx="6">
                  <c:v>6.0399999999999991</c:v>
                </c:pt>
                <c:pt idx="7">
                  <c:v>6.3400000000000034</c:v>
                </c:pt>
                <c:pt idx="8">
                  <c:v>5.9099999999999966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D7-4A02-BA70-56A95FECA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0579968"/>
        <c:axId val="1"/>
      </c:barChart>
      <c:catAx>
        <c:axId val="65057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5057996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39370078740157483" l="0.59055118110236227" r="0.59055118110236227" t="0.39370078740157483" header="0.11811023622047245" footer="0.11811023622047245"/>
    <c:pageSetup paperSize="9" orientation="portrait" verticalDpi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53642768526844"/>
          <c:y val="0.14482758620689656"/>
          <c:w val="0.74126042864134578"/>
          <c:h val="0.67586206896551726"/>
        </c:manualLayout>
      </c:layout>
      <c:scatterChart>
        <c:scatterStyle val="smoothMarker"/>
        <c:varyColors val="0"/>
        <c:ser>
          <c:idx val="1"/>
          <c:order val="1"/>
          <c:tx>
            <c:strRef>
              <c:f>Frequenzstufentest!$E$10</c:f>
              <c:strCache>
                <c:ptCount val="1"/>
                <c:pt idx="0">
                  <c:v>Lx [m]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FF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xVal>
            <c:numRef>
              <c:f>Frequenzstufentest!$C$139:$C$149</c:f>
              <c:numCache>
                <c:formatCode>General</c:formatCode>
                <c:ptCount val="11"/>
                <c:pt idx="0">
                  <c:v>37</c:v>
                </c:pt>
                <c:pt idx="1">
                  <c:v>51</c:v>
                </c:pt>
                <c:pt idx="2">
                  <c:v>54</c:v>
                </c:pt>
                <c:pt idx="3">
                  <c:v>54</c:v>
                </c:pt>
                <c:pt idx="4">
                  <c:v>57</c:v>
                </c:pt>
              </c:numCache>
            </c:numRef>
          </c:xVal>
          <c:yVal>
            <c:numRef>
              <c:f>Frequenzstufentest!$E$139:$E$149</c:f>
              <c:numCache>
                <c:formatCode>0.000</c:formatCode>
                <c:ptCount val="11"/>
                <c:pt idx="0">
                  <c:v>1.8554023130682169</c:v>
                </c:pt>
                <c:pt idx="1">
                  <c:v>1.4191442560136238</c:v>
                </c:pt>
                <c:pt idx="2">
                  <c:v>1.3468013468013469</c:v>
                </c:pt>
                <c:pt idx="3">
                  <c:v>1.2318305001231831</c:v>
                </c:pt>
                <c:pt idx="4">
                  <c:v>1.2085322375974379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317-4B2F-B1DB-10E8A2A5B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3964704"/>
        <c:axId val="1"/>
      </c:scatterChart>
      <c:scatterChart>
        <c:scatterStyle val="lineMarker"/>
        <c:varyColors val="0"/>
        <c:ser>
          <c:idx val="0"/>
          <c:order val="0"/>
          <c:tx>
            <c:strRef>
              <c:f>Frequenzstufentest!$D$10</c:f>
              <c:strCache>
                <c:ptCount val="1"/>
                <c:pt idx="0">
                  <c:v>v [m/s]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6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3366FF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xVal>
            <c:numRef>
              <c:f>Frequenzstufentest!$C$139:$C$149</c:f>
              <c:numCache>
                <c:formatCode>General</c:formatCode>
                <c:ptCount val="11"/>
                <c:pt idx="0">
                  <c:v>37</c:v>
                </c:pt>
                <c:pt idx="1">
                  <c:v>51</c:v>
                </c:pt>
                <c:pt idx="2">
                  <c:v>54</c:v>
                </c:pt>
                <c:pt idx="3">
                  <c:v>54</c:v>
                </c:pt>
                <c:pt idx="4">
                  <c:v>57</c:v>
                </c:pt>
              </c:numCache>
            </c:numRef>
          </c:xVal>
          <c:yVal>
            <c:numRef>
              <c:f>Frequenzstufentest!$D$139:$D$149</c:f>
              <c:numCache>
                <c:formatCode>0.000</c:formatCode>
                <c:ptCount val="11"/>
                <c:pt idx="0">
                  <c:v>1.1441647597254003</c:v>
                </c:pt>
                <c:pt idx="1">
                  <c:v>1.2062726176115803</c:v>
                </c:pt>
                <c:pt idx="2">
                  <c:v>1.2121212121212122</c:v>
                </c:pt>
                <c:pt idx="3">
                  <c:v>1.1086474501108647</c:v>
                </c:pt>
                <c:pt idx="4">
                  <c:v>1.1481056257175659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317-4B2F-B1DB-10E8A2A5B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4"/>
      </c:scatterChart>
      <c:valAx>
        <c:axId val="653964704"/>
        <c:scaling>
          <c:orientation val="minMax"/>
          <c:max val="65"/>
          <c:min val="3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AT"/>
                  <a:t>Minuten-Frequenz [min-1]</a:t>
                </a:r>
              </a:p>
            </c:rich>
          </c:tx>
          <c:layout>
            <c:manualLayout>
              <c:xMode val="edge"/>
              <c:yMode val="edge"/>
              <c:x val="0.35664409081731918"/>
              <c:y val="0.910344827586206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crossBetween val="midCat"/>
        <c:majorUnit val="5"/>
      </c:valAx>
      <c:valAx>
        <c:axId val="1"/>
        <c:scaling>
          <c:orientation val="minMax"/>
          <c:max val="2.4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AT"/>
                  <a:t>Zugweg [m]</a:t>
                </a:r>
              </a:p>
            </c:rich>
          </c:tx>
          <c:layout>
            <c:manualLayout>
              <c:xMode val="edge"/>
              <c:yMode val="edge"/>
              <c:x val="2.3310023310023312E-2"/>
              <c:y val="0.3758620689655172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FF00FF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53964704"/>
        <c:crosses val="autoZero"/>
        <c:crossBetween val="midCat"/>
        <c:majorUnit val="0.1"/>
        <c:minorUnit val="0.1"/>
      </c:valAx>
      <c:val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crossBetween val="midCat"/>
      </c:valAx>
      <c:valAx>
        <c:axId val="4"/>
        <c:scaling>
          <c:orientation val="minMax"/>
          <c:max val="1.8"/>
          <c:min val="0.5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AT"/>
                  <a:t>Geschwindigkeit [m/s]</a:t>
                </a:r>
              </a:p>
            </c:rich>
          </c:tx>
          <c:layout>
            <c:manualLayout>
              <c:xMode val="edge"/>
              <c:yMode val="edge"/>
              <c:x val="0.93007213259181765"/>
              <c:y val="0.2931034482758620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none"/>
        <c:tickLblPos val="nextTo"/>
        <c:spPr>
          <a:ln w="3175">
            <a:solidFill>
              <a:srgbClr val="0000FF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"/>
        <c:crosses val="max"/>
        <c:crossBetween val="midCat"/>
        <c:minorUnit val="4.36E-2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68997815832461507"/>
          <c:y val="5.8620689655172413E-2"/>
          <c:w val="0.22377671322553205"/>
          <c:h val="7.5862068965517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23270602369416"/>
          <c:y val="0.1458338278328038"/>
          <c:w val="0.74186130752782919"/>
          <c:h val="0.6736133952277128"/>
        </c:manualLayout>
      </c:layout>
      <c:scatterChart>
        <c:scatterStyle val="smoothMarker"/>
        <c:varyColors val="0"/>
        <c:ser>
          <c:idx val="1"/>
          <c:order val="1"/>
          <c:tx>
            <c:strRef>
              <c:f>Frequenzstufentest!$E$10</c:f>
              <c:strCache>
                <c:ptCount val="1"/>
                <c:pt idx="0">
                  <c:v>Lx [m]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FF00FF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xVal>
            <c:numRef>
              <c:f>Frequenzstufentest!$C$154:$C$164</c:f>
              <c:numCache>
                <c:formatCode>General</c:formatCode>
                <c:ptCount val="11"/>
                <c:pt idx="0">
                  <c:v>30</c:v>
                </c:pt>
                <c:pt idx="1">
                  <c:v>38</c:v>
                </c:pt>
                <c:pt idx="2">
                  <c:v>46</c:v>
                </c:pt>
                <c:pt idx="3">
                  <c:v>47</c:v>
                </c:pt>
                <c:pt idx="4">
                  <c:v>47</c:v>
                </c:pt>
                <c:pt idx="5">
                  <c:v>50</c:v>
                </c:pt>
              </c:numCache>
            </c:numRef>
          </c:xVal>
          <c:yVal>
            <c:numRef>
              <c:f>Frequenzstufentest!$E$154:$E$164</c:f>
              <c:numCache>
                <c:formatCode>0.000</c:formatCode>
                <c:ptCount val="11"/>
                <c:pt idx="0">
                  <c:v>2.159827213822894</c:v>
                </c:pt>
                <c:pt idx="1">
                  <c:v>1.9046409751761793</c:v>
                </c:pt>
                <c:pt idx="2">
                  <c:v>1.7674089784376104</c:v>
                </c:pt>
                <c:pt idx="3">
                  <c:v>1.7298045320878741</c:v>
                </c:pt>
                <c:pt idx="4">
                  <c:v>1.7608217168011739</c:v>
                </c:pt>
                <c:pt idx="5">
                  <c:v>1.6260162601626016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F73-4922-84A2-C670E1F63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3967984"/>
        <c:axId val="1"/>
      </c:scatterChart>
      <c:scatterChart>
        <c:scatterStyle val="lineMarker"/>
        <c:varyColors val="0"/>
        <c:ser>
          <c:idx val="0"/>
          <c:order val="0"/>
          <c:tx>
            <c:strRef>
              <c:f>Frequenzstufentest!$D$10</c:f>
              <c:strCache>
                <c:ptCount val="1"/>
                <c:pt idx="0">
                  <c:v>v [m/s]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6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3366FF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xVal>
            <c:numRef>
              <c:f>Frequenzstufentest!$C$154:$C$164</c:f>
              <c:numCache>
                <c:formatCode>General</c:formatCode>
                <c:ptCount val="11"/>
                <c:pt idx="0">
                  <c:v>30</c:v>
                </c:pt>
                <c:pt idx="1">
                  <c:v>38</c:v>
                </c:pt>
                <c:pt idx="2">
                  <c:v>46</c:v>
                </c:pt>
                <c:pt idx="3">
                  <c:v>47</c:v>
                </c:pt>
                <c:pt idx="4">
                  <c:v>47</c:v>
                </c:pt>
                <c:pt idx="5">
                  <c:v>50</c:v>
                </c:pt>
              </c:numCache>
            </c:numRef>
          </c:xVal>
          <c:yVal>
            <c:numRef>
              <c:f>Frequenzstufentest!$D$154:$D$164</c:f>
              <c:numCache>
                <c:formatCode>0.000</c:formatCode>
                <c:ptCount val="11"/>
                <c:pt idx="0">
                  <c:v>1.079913606911447</c:v>
                </c:pt>
                <c:pt idx="1">
                  <c:v>1.2062726176115803</c:v>
                </c:pt>
                <c:pt idx="2">
                  <c:v>1.3550135501355014</c:v>
                </c:pt>
                <c:pt idx="3">
                  <c:v>1.3550135501355014</c:v>
                </c:pt>
                <c:pt idx="4">
                  <c:v>1.3793103448275863</c:v>
                </c:pt>
                <c:pt idx="5">
                  <c:v>1.3550135501355014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F73-4922-84A2-C670E1F63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4"/>
      </c:scatterChart>
      <c:valAx>
        <c:axId val="653967984"/>
        <c:scaling>
          <c:orientation val="minMax"/>
          <c:max val="65"/>
          <c:min val="3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AT"/>
                  <a:t>Minuten-Frequenz [min-1]</a:t>
                </a:r>
              </a:p>
            </c:rich>
          </c:tx>
          <c:layout>
            <c:manualLayout>
              <c:xMode val="edge"/>
              <c:yMode val="edge"/>
              <c:x val="0.35581444179942623"/>
              <c:y val="0.909725138524351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crossBetween val="midCat"/>
        <c:majorUnit val="5"/>
      </c:valAx>
      <c:valAx>
        <c:axId val="1"/>
        <c:scaling>
          <c:orientation val="minMax"/>
          <c:max val="2.4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AT"/>
                  <a:t>Zugweg [m]</a:t>
                </a:r>
              </a:p>
            </c:rich>
          </c:tx>
          <c:layout>
            <c:manualLayout>
              <c:xMode val="edge"/>
              <c:yMode val="edge"/>
              <c:x val="2.3255813953488372E-2"/>
              <c:y val="0.3750010936132983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FF00FF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53967984"/>
        <c:crosses val="autoZero"/>
        <c:crossBetween val="midCat"/>
        <c:majorUnit val="0.1"/>
        <c:minorUnit val="0.1"/>
      </c:valAx>
      <c:val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crossBetween val="midCat"/>
      </c:valAx>
      <c:valAx>
        <c:axId val="4"/>
        <c:scaling>
          <c:orientation val="minMax"/>
          <c:max val="1.8"/>
          <c:min val="0.5"/>
        </c:scaling>
        <c:delete val="0"/>
        <c:axPos val="r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AT"/>
                  <a:t>Geschwindigkeit [m/s]</a:t>
                </a:r>
              </a:p>
            </c:rich>
          </c:tx>
          <c:layout>
            <c:manualLayout>
              <c:xMode val="edge"/>
              <c:yMode val="edge"/>
              <c:x val="0.93023353476164317"/>
              <c:y val="0.29166776027996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none"/>
        <c:tickLblPos val="nextTo"/>
        <c:spPr>
          <a:ln w="3175">
            <a:solidFill>
              <a:srgbClr val="0000FF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"/>
        <c:crosses val="max"/>
        <c:crossBetween val="midCat"/>
        <c:minorUnit val="4.36E-2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68837282548983703"/>
          <c:y val="5.9028142315543888E-2"/>
          <c:w val="0.22325605810901539"/>
          <c:h val="7.638925342665502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0099079199258508"/>
          <c:y val="3.53357928161077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1386156962531202"/>
          <c:y val="0.16961160006418408"/>
          <c:w val="0.86138752673062136"/>
          <c:h val="0.67137925025406198"/>
        </c:manualLayout>
      </c:layout>
      <c:lineChart>
        <c:grouping val="standard"/>
        <c:varyColors val="0"/>
        <c:ser>
          <c:idx val="0"/>
          <c:order val="0"/>
          <c:tx>
            <c:strRef>
              <c:f>'100'!$K$3:$K$4</c:f>
              <c:strCache>
                <c:ptCount val="2"/>
                <c:pt idx="0">
                  <c:v>Teilzeiten</c:v>
                </c:pt>
                <c:pt idx="1">
                  <c:v>25m (s)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'100'!$K$5:$K$8</c:f>
              <c:numCache>
                <c:formatCode>mm:ss.0</c:formatCode>
                <c:ptCount val="4"/>
                <c:pt idx="0">
                  <c:v>2.3495370370370369E-4</c:v>
                </c:pt>
                <c:pt idx="1">
                  <c:v>3.0902777777777775E-4</c:v>
                </c:pt>
                <c:pt idx="2">
                  <c:v>3.2986111111111118E-4</c:v>
                </c:pt>
                <c:pt idx="3">
                  <c:v>3.4374999999999998E-4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02-4A08-9929-D830657C2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871520"/>
        <c:axId val="1"/>
      </c:lineChart>
      <c:catAx>
        <c:axId val="48587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1.4999999999999999E-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mm:ss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8587152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9868238875412398"/>
          <c:y val="3.773573079484467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0214176255997941"/>
          <c:y val="0.16981163364466695"/>
          <c:w val="0.87314732510950133"/>
          <c:h val="0.67169935086112698"/>
        </c:manualLayout>
      </c:layout>
      <c:lineChart>
        <c:grouping val="standard"/>
        <c:varyColors val="0"/>
        <c:ser>
          <c:idx val="0"/>
          <c:order val="0"/>
          <c:tx>
            <c:strRef>
              <c:f>'100'!$O$2:$O$3</c:f>
              <c:strCache>
                <c:ptCount val="2"/>
                <c:pt idx="0">
                  <c:v>Schwimmz.</c:v>
                </c:pt>
                <c:pt idx="1">
                  <c:v>15m (s)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'100'!$O$4:$O$11</c:f>
              <c:numCache>
                <c:formatCode>mm:ss.0</c:formatCode>
                <c:ptCount val="8"/>
                <c:pt idx="1">
                  <c:v>2.482638888888889E-4</c:v>
                </c:pt>
                <c:pt idx="3">
                  <c:v>2.6504629629629626E-4</c:v>
                </c:pt>
                <c:pt idx="5">
                  <c:v>2.6620370370370383E-4</c:v>
                </c:pt>
                <c:pt idx="7">
                  <c:v>2.8240740740740743E-4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58-4DD7-9C2F-436334729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328736"/>
        <c:axId val="1"/>
      </c:lineChart>
      <c:catAx>
        <c:axId val="63932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1.4999999999999999E-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mm:ss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3932873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0953947368421051"/>
          <c:y val="3.71746178786475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0197368421052631"/>
          <c:y val="0.15985130111524162"/>
          <c:w val="0.87335526315789469"/>
          <c:h val="0.68401486988847582"/>
        </c:manualLayout>
      </c:layout>
      <c:lineChart>
        <c:grouping val="standard"/>
        <c:varyColors val="0"/>
        <c:ser>
          <c:idx val="0"/>
          <c:order val="0"/>
          <c:tx>
            <c:strRef>
              <c:f>'100'!$P$2:$P$3</c:f>
              <c:strCache>
                <c:ptCount val="2"/>
                <c:pt idx="0">
                  <c:v>Wendez.</c:v>
                </c:pt>
                <c:pt idx="1">
                  <c:v>10m (s)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'100'!$P$6:$P$10</c:f>
              <c:numCache>
                <c:formatCode>General</c:formatCode>
                <c:ptCount val="5"/>
                <c:pt idx="0" formatCode="mm:ss.0">
                  <c:v>4.3981481481481514E-5</c:v>
                </c:pt>
                <c:pt idx="2" formatCode="mm:ss.0">
                  <c:v>4.6296296296296233E-5</c:v>
                </c:pt>
                <c:pt idx="4" formatCode="mm:ss.0">
                  <c:v>7.870370370370377E-5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E4-4157-95E1-62A6FB539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330376"/>
        <c:axId val="1"/>
      </c:lineChart>
      <c:catAx>
        <c:axId val="639330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mm:ss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393303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A</a:t>
            </a:r>
          </a:p>
        </c:rich>
      </c:tx>
      <c:layout>
        <c:manualLayout>
          <c:xMode val="edge"/>
          <c:yMode val="edge"/>
          <c:x val="0.49016427864549716"/>
          <c:y val="4.12842915183547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049242002787205E-2"/>
          <c:y val="0.1834862385321101"/>
          <c:w val="0.89836137484100831"/>
          <c:h val="0.62385321100917435"/>
        </c:manualLayout>
      </c:layout>
      <c:lineChart>
        <c:grouping val="standard"/>
        <c:varyColors val="0"/>
        <c:ser>
          <c:idx val="0"/>
          <c:order val="0"/>
          <c:tx>
            <c:strRef>
              <c:f>'100'!$Q$2:$Q$3</c:f>
              <c:strCache>
                <c:ptCount val="2"/>
                <c:pt idx="0">
                  <c:v>Anzahl</c:v>
                </c:pt>
                <c:pt idx="1">
                  <c:v>Züge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'100'!$Q$4:$Q$11</c:f>
              <c:numCache>
                <c:formatCode>General</c:formatCode>
                <c:ptCount val="8"/>
                <c:pt idx="1">
                  <c:v>15</c:v>
                </c:pt>
                <c:pt idx="3">
                  <c:v>18</c:v>
                </c:pt>
                <c:pt idx="5">
                  <c:v>12</c:v>
                </c:pt>
                <c:pt idx="7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F2-4B1B-BF4E-21209357B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332016"/>
        <c:axId val="1"/>
      </c:lineChart>
      <c:catAx>
        <c:axId val="63933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3933201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0099079199258508"/>
          <c:y val="3.53357928161077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1386156962531202"/>
          <c:y val="0.16961160006418408"/>
          <c:w val="0.86138752673062136"/>
          <c:h val="0.67137925025406198"/>
        </c:manualLayout>
      </c:layout>
      <c:lineChart>
        <c:grouping val="standard"/>
        <c:varyColors val="0"/>
        <c:ser>
          <c:idx val="0"/>
          <c:order val="0"/>
          <c:tx>
            <c:strRef>
              <c:f>'400'!$K$4:$K$5</c:f>
              <c:strCache>
                <c:ptCount val="2"/>
                <c:pt idx="0">
                  <c:v>Teilzeiten</c:v>
                </c:pt>
                <c:pt idx="1">
                  <c:v>25m (s)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'400'!$K$6:$K$21</c:f>
              <c:numCache>
                <c:formatCode>mm:ss.0</c:formatCode>
                <c:ptCount val="16"/>
                <c:pt idx="0">
                  <c:v>2.3495370370370369E-4</c:v>
                </c:pt>
                <c:pt idx="1">
                  <c:v>3.0902777777777775E-4</c:v>
                </c:pt>
                <c:pt idx="2">
                  <c:v>3.2986111111111118E-4</c:v>
                </c:pt>
                <c:pt idx="3">
                  <c:v>3.4374999999999998E-4</c:v>
                </c:pt>
                <c:pt idx="4">
                  <c:v>3.2175925925925926E-4</c:v>
                </c:pt>
                <c:pt idx="5">
                  <c:v>3.5879629629629629E-4</c:v>
                </c:pt>
                <c:pt idx="6">
                  <c:v>3.7500000000000012E-4</c:v>
                </c:pt>
                <c:pt idx="7">
                  <c:v>3.5532407407407431E-4</c:v>
                </c:pt>
                <c:pt idx="8">
                  <c:v>3.252314814814806E-4</c:v>
                </c:pt>
                <c:pt idx="9">
                  <c:v>3.6574074074074156E-4</c:v>
                </c:pt>
                <c:pt idx="10">
                  <c:v>2.9282407407407339E-4</c:v>
                </c:pt>
                <c:pt idx="11">
                  <c:v>3.5763888888888911E-4</c:v>
                </c:pt>
                <c:pt idx="12">
                  <c:v>3.2638888888888908E-4</c:v>
                </c:pt>
                <c:pt idx="13">
                  <c:v>3.4490740740740749E-4</c:v>
                </c:pt>
                <c:pt idx="14">
                  <c:v>3.3564814814814829E-4</c:v>
                </c:pt>
                <c:pt idx="15">
                  <c:v>3.3912037037036984E-4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E7-4416-A718-08D816479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333656"/>
        <c:axId val="1"/>
      </c:lineChart>
      <c:catAx>
        <c:axId val="639333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1.4999999999999999E-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mm:ss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3933365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9868238875412398"/>
          <c:y val="3.773573079484467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0214176255997941"/>
          <c:y val="0.16981163364466695"/>
          <c:w val="0.87314732510950133"/>
          <c:h val="0.67169935086112698"/>
        </c:manualLayout>
      </c:layout>
      <c:lineChart>
        <c:grouping val="standard"/>
        <c:varyColors val="0"/>
        <c:ser>
          <c:idx val="0"/>
          <c:order val="0"/>
          <c:tx>
            <c:strRef>
              <c:f>'400'!$O$3:$O$4</c:f>
              <c:strCache>
                <c:ptCount val="2"/>
                <c:pt idx="0">
                  <c:v>Schwimmz.</c:v>
                </c:pt>
                <c:pt idx="1">
                  <c:v>15m (s)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'400'!$O$5:$O$36</c:f>
              <c:numCache>
                <c:formatCode>mm:ss.0</c:formatCode>
                <c:ptCount val="32"/>
                <c:pt idx="1">
                  <c:v>1.8518518518518518E-4</c:v>
                </c:pt>
                <c:pt idx="3">
                  <c:v>2.6504629629629626E-4</c:v>
                </c:pt>
                <c:pt idx="5">
                  <c:v>2.6620370370370383E-4</c:v>
                </c:pt>
                <c:pt idx="7">
                  <c:v>2.8240740740740743E-4</c:v>
                </c:pt>
                <c:pt idx="9">
                  <c:v>2.6620370370370361E-4</c:v>
                </c:pt>
                <c:pt idx="11">
                  <c:v>3.0092592592592606E-4</c:v>
                </c:pt>
                <c:pt idx="13">
                  <c:v>3.2407407407407406E-4</c:v>
                </c:pt>
                <c:pt idx="15">
                  <c:v>3.0324074074074064E-4</c:v>
                </c:pt>
                <c:pt idx="17">
                  <c:v>2.8819444444444465E-4</c:v>
                </c:pt>
                <c:pt idx="19">
                  <c:v>3.0324074074074021E-4</c:v>
                </c:pt>
                <c:pt idx="21">
                  <c:v>2.5462962962963026E-4</c:v>
                </c:pt>
                <c:pt idx="23">
                  <c:v>2.7777777777777827E-4</c:v>
                </c:pt>
                <c:pt idx="25">
                  <c:v>2.6736111111111231E-4</c:v>
                </c:pt>
                <c:pt idx="27">
                  <c:v>2.8472222222222267E-4</c:v>
                </c:pt>
                <c:pt idx="29">
                  <c:v>3.0092592592592671E-4</c:v>
                </c:pt>
                <c:pt idx="31">
                  <c:v>2.9513888888888819E-4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92-438A-93B7-6884D4CBC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573408"/>
        <c:axId val="1"/>
      </c:lineChart>
      <c:catAx>
        <c:axId val="65057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1.4999999999999999E-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mm:ss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5057340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0953947368421051"/>
          <c:y val="3.71746178786475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0197368421052631"/>
          <c:y val="0.15985130111524162"/>
          <c:w val="0.87335526315789469"/>
          <c:h val="0.68401486988847582"/>
        </c:manualLayout>
      </c:layout>
      <c:lineChart>
        <c:grouping val="standard"/>
        <c:varyColors val="0"/>
        <c:ser>
          <c:idx val="0"/>
          <c:order val="0"/>
          <c:tx>
            <c:strRef>
              <c:f>'400'!$P$3:$P$4</c:f>
              <c:strCache>
                <c:ptCount val="2"/>
                <c:pt idx="0">
                  <c:v>Wendez.</c:v>
                </c:pt>
                <c:pt idx="1">
                  <c:v>10m (s)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'400'!$P$5:$P$36</c:f>
              <c:numCache>
                <c:formatCode>General</c:formatCode>
                <c:ptCount val="32"/>
                <c:pt idx="2" formatCode="mm:ss.0">
                  <c:v>4.3981481481481514E-5</c:v>
                </c:pt>
                <c:pt idx="4" formatCode="mm:ss.0">
                  <c:v>4.6296296296296233E-5</c:v>
                </c:pt>
                <c:pt idx="6" formatCode="mm:ss.0">
                  <c:v>7.870370370370377E-5</c:v>
                </c:pt>
                <c:pt idx="8" formatCode="mm:ss.0">
                  <c:v>5.5555555555555436E-5</c:v>
                </c:pt>
                <c:pt idx="10" formatCode="mm:ss.0">
                  <c:v>4.629629629629645E-5</c:v>
                </c:pt>
                <c:pt idx="12" formatCode="mm:ss.0">
                  <c:v>5.787037037037002E-5</c:v>
                </c:pt>
                <c:pt idx="14" formatCode="mm:ss.0">
                  <c:v>4.629629629629645E-5</c:v>
                </c:pt>
                <c:pt idx="16" formatCode="mm:ss.0">
                  <c:v>4.5138888888889266E-5</c:v>
                </c:pt>
                <c:pt idx="18" formatCode="mm:ss.0">
                  <c:v>5.5555555555555219E-5</c:v>
                </c:pt>
                <c:pt idx="20" formatCode="mm:ss.0">
                  <c:v>5.439814814814847E-5</c:v>
                </c:pt>
                <c:pt idx="22" formatCode="mm:ss.0">
                  <c:v>7.4074074074073626E-5</c:v>
                </c:pt>
                <c:pt idx="24" formatCode="mm:ss.0">
                  <c:v>5.5555555555554352E-5</c:v>
                </c:pt>
                <c:pt idx="26" formatCode="mm:ss.0">
                  <c:v>5.4398148148147168E-5</c:v>
                </c:pt>
                <c:pt idx="28" formatCode="mm:ss.0">
                  <c:v>4.2824074074073598E-5</c:v>
                </c:pt>
                <c:pt idx="30" formatCode="mm:ss.0">
                  <c:v>4.0509259259259231E-5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7B-410F-86D8-A924B9199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575048"/>
        <c:axId val="1"/>
      </c:lineChart>
      <c:catAx>
        <c:axId val="650575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mm:ss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5057504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jpeg"/><Relationship Id="rId3" Type="http://schemas.openxmlformats.org/officeDocument/2006/relationships/image" Target="../media/image15.jpeg"/><Relationship Id="rId7" Type="http://schemas.openxmlformats.org/officeDocument/2006/relationships/image" Target="../media/image19.jpeg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6" Type="http://schemas.openxmlformats.org/officeDocument/2006/relationships/image" Target="../media/image18.jpeg"/><Relationship Id="rId5" Type="http://schemas.openxmlformats.org/officeDocument/2006/relationships/image" Target="../media/image17.jpeg"/><Relationship Id="rId10" Type="http://schemas.openxmlformats.org/officeDocument/2006/relationships/image" Target="../media/image22.jpeg"/><Relationship Id="rId4" Type="http://schemas.openxmlformats.org/officeDocument/2006/relationships/image" Target="../media/image16.jpeg"/><Relationship Id="rId9" Type="http://schemas.openxmlformats.org/officeDocument/2006/relationships/image" Target="../media/image2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251111</xdr:colOff>
      <xdr:row>11</xdr:row>
      <xdr:rowOff>406977</xdr:rowOff>
    </xdr:from>
    <xdr:to>
      <xdr:col>9</xdr:col>
      <xdr:colOff>266315</xdr:colOff>
      <xdr:row>13</xdr:row>
      <xdr:rowOff>127578</xdr:rowOff>
    </xdr:to>
    <xdr:sp macro="" textlink="">
      <xdr:nvSpPr>
        <xdr:cNvPr id="5336" name="Line 1036">
          <a:extLst>
            <a:ext uri="{FF2B5EF4-FFF2-40B4-BE49-F238E27FC236}">
              <a16:creationId xmlns:a16="http://schemas.microsoft.com/office/drawing/2014/main" id="{00000000-0008-0000-0000-0000D8140000}"/>
            </a:ext>
          </a:extLst>
        </xdr:cNvPr>
        <xdr:cNvSpPr>
          <a:spLocks noChangeShapeType="1"/>
        </xdr:cNvSpPr>
      </xdr:nvSpPr>
      <xdr:spPr bwMode="auto">
        <a:xfrm>
          <a:off x="8615793" y="4563341"/>
          <a:ext cx="15204" cy="551873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21167</xdr:colOff>
      <xdr:row>1</xdr:row>
      <xdr:rowOff>201081</xdr:rowOff>
    </xdr:from>
    <xdr:to>
      <xdr:col>8</xdr:col>
      <xdr:colOff>165515</xdr:colOff>
      <xdr:row>4</xdr:row>
      <xdr:rowOff>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B6A6FC87-7044-43E0-8EB4-E71CDDBF7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50" y="423331"/>
          <a:ext cx="3478098" cy="846669"/>
        </a:xfrm>
        <a:prstGeom prst="rect">
          <a:avLst/>
        </a:prstGeom>
      </xdr:spPr>
    </xdr:pic>
    <xdr:clientData/>
  </xdr:twoCellAnchor>
  <xdr:twoCellAnchor>
    <xdr:from>
      <xdr:col>4</xdr:col>
      <xdr:colOff>412751</xdr:colOff>
      <xdr:row>2</xdr:row>
      <xdr:rowOff>359835</xdr:rowOff>
    </xdr:from>
    <xdr:to>
      <xdr:col>5</xdr:col>
      <xdr:colOff>560918</xdr:colOff>
      <xdr:row>3</xdr:row>
      <xdr:rowOff>95251</xdr:rowOff>
    </xdr:to>
    <xdr:sp macro="" textlink="">
      <xdr:nvSpPr>
        <xdr:cNvPr id="15" name="Line 1035">
          <a:extLst>
            <a:ext uri="{FF2B5EF4-FFF2-40B4-BE49-F238E27FC236}">
              <a16:creationId xmlns:a16="http://schemas.microsoft.com/office/drawing/2014/main" id="{9A871E9B-1736-406D-9FC5-15FF9FC54731}"/>
            </a:ext>
          </a:extLst>
        </xdr:cNvPr>
        <xdr:cNvSpPr>
          <a:spLocks noChangeShapeType="1"/>
        </xdr:cNvSpPr>
      </xdr:nvSpPr>
      <xdr:spPr bwMode="auto">
        <a:xfrm>
          <a:off x="5302251" y="783168"/>
          <a:ext cx="825500" cy="158750"/>
        </a:xfrm>
        <a:prstGeom prst="line">
          <a:avLst/>
        </a:prstGeom>
        <a:noFill/>
        <a:ln w="31750">
          <a:solidFill>
            <a:srgbClr val="92D05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575734</xdr:colOff>
      <xdr:row>3</xdr:row>
      <xdr:rowOff>31750</xdr:rowOff>
    </xdr:from>
    <xdr:to>
      <xdr:col>7</xdr:col>
      <xdr:colOff>423332</xdr:colOff>
      <xdr:row>3</xdr:row>
      <xdr:rowOff>99484</xdr:rowOff>
    </xdr:to>
    <xdr:sp macro="" textlink="">
      <xdr:nvSpPr>
        <xdr:cNvPr id="16" name="Line 1035">
          <a:extLst>
            <a:ext uri="{FF2B5EF4-FFF2-40B4-BE49-F238E27FC236}">
              <a16:creationId xmlns:a16="http://schemas.microsoft.com/office/drawing/2014/main" id="{81B9B5B2-93D1-418F-81A6-93888274A262}"/>
            </a:ext>
          </a:extLst>
        </xdr:cNvPr>
        <xdr:cNvSpPr>
          <a:spLocks noChangeShapeType="1"/>
        </xdr:cNvSpPr>
      </xdr:nvSpPr>
      <xdr:spPr bwMode="auto">
        <a:xfrm flipV="1">
          <a:off x="6142567" y="878417"/>
          <a:ext cx="1202265" cy="67734"/>
        </a:xfrm>
        <a:prstGeom prst="line">
          <a:avLst/>
        </a:prstGeom>
        <a:noFill/>
        <a:ln w="31750">
          <a:solidFill>
            <a:srgbClr val="92D05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381001</xdr:colOff>
      <xdr:row>2</xdr:row>
      <xdr:rowOff>306917</xdr:rowOff>
    </xdr:from>
    <xdr:to>
      <xdr:col>8</xdr:col>
      <xdr:colOff>10585</xdr:colOff>
      <xdr:row>2</xdr:row>
      <xdr:rowOff>317499</xdr:rowOff>
    </xdr:to>
    <xdr:sp macro="" textlink="">
      <xdr:nvSpPr>
        <xdr:cNvPr id="17" name="Line 1035">
          <a:extLst>
            <a:ext uri="{FF2B5EF4-FFF2-40B4-BE49-F238E27FC236}">
              <a16:creationId xmlns:a16="http://schemas.microsoft.com/office/drawing/2014/main" id="{09D4E14C-1532-40D5-89C4-B02616FD1F7D}"/>
            </a:ext>
          </a:extLst>
        </xdr:cNvPr>
        <xdr:cNvSpPr>
          <a:spLocks noChangeShapeType="1"/>
        </xdr:cNvSpPr>
      </xdr:nvSpPr>
      <xdr:spPr bwMode="auto">
        <a:xfrm>
          <a:off x="5947834" y="730250"/>
          <a:ext cx="1661584" cy="10582"/>
        </a:xfrm>
        <a:prstGeom prst="line">
          <a:avLst/>
        </a:prstGeom>
        <a:noFill/>
        <a:ln w="31750">
          <a:solidFill>
            <a:srgbClr val="92D05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0</xdr:colOff>
      <xdr:row>5</xdr:row>
      <xdr:rowOff>1</xdr:rowOff>
    </xdr:from>
    <xdr:to>
      <xdr:col>6</xdr:col>
      <xdr:colOff>442897</xdr:colOff>
      <xdr:row>8</xdr:row>
      <xdr:rowOff>31751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F42932A1-0D72-455F-AB99-E27DD37E3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5083" y="1693334"/>
          <a:ext cx="2421981" cy="1301750"/>
        </a:xfrm>
        <a:prstGeom prst="rect">
          <a:avLst/>
        </a:prstGeom>
      </xdr:spPr>
    </xdr:pic>
    <xdr:clientData/>
  </xdr:twoCellAnchor>
  <xdr:twoCellAnchor>
    <xdr:from>
      <xdr:col>3</xdr:col>
      <xdr:colOff>137584</xdr:colOff>
      <xdr:row>5</xdr:row>
      <xdr:rowOff>359833</xdr:rowOff>
    </xdr:from>
    <xdr:to>
      <xdr:col>5</xdr:col>
      <xdr:colOff>190500</xdr:colOff>
      <xdr:row>6</xdr:row>
      <xdr:rowOff>42332</xdr:rowOff>
    </xdr:to>
    <xdr:sp macro="" textlink="">
      <xdr:nvSpPr>
        <xdr:cNvPr id="19" name="Line 1035">
          <a:extLst>
            <a:ext uri="{FF2B5EF4-FFF2-40B4-BE49-F238E27FC236}">
              <a16:creationId xmlns:a16="http://schemas.microsoft.com/office/drawing/2014/main" id="{B14A8854-F678-4BEC-971B-B13D087E28F0}"/>
            </a:ext>
          </a:extLst>
        </xdr:cNvPr>
        <xdr:cNvSpPr>
          <a:spLocks noChangeShapeType="1"/>
        </xdr:cNvSpPr>
      </xdr:nvSpPr>
      <xdr:spPr bwMode="auto">
        <a:xfrm>
          <a:off x="4402667" y="2053166"/>
          <a:ext cx="1354666" cy="105833"/>
        </a:xfrm>
        <a:prstGeom prst="line">
          <a:avLst/>
        </a:prstGeom>
        <a:noFill/>
        <a:ln w="31750">
          <a:solidFill>
            <a:srgbClr val="92D05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52917</xdr:colOff>
      <xdr:row>9</xdr:row>
      <xdr:rowOff>10584</xdr:rowOff>
    </xdr:from>
    <xdr:to>
      <xdr:col>6</xdr:col>
      <xdr:colOff>84667</xdr:colOff>
      <xdr:row>12</xdr:row>
      <xdr:rowOff>47024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CDCC82EC-4FC1-43DA-A8AF-3C8E44B43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18000" y="3397251"/>
          <a:ext cx="2010834" cy="1306440"/>
        </a:xfrm>
        <a:prstGeom prst="rect">
          <a:avLst/>
        </a:prstGeom>
      </xdr:spPr>
    </xdr:pic>
    <xdr:clientData/>
  </xdr:twoCellAnchor>
  <xdr:twoCellAnchor>
    <xdr:from>
      <xdr:col>3</xdr:col>
      <xdr:colOff>603250</xdr:colOff>
      <xdr:row>10</xdr:row>
      <xdr:rowOff>51955</xdr:rowOff>
    </xdr:from>
    <xdr:to>
      <xdr:col>4</xdr:col>
      <xdr:colOff>398318</xdr:colOff>
      <xdr:row>11</xdr:row>
      <xdr:rowOff>2</xdr:rowOff>
    </xdr:to>
    <xdr:sp macro="" textlink="">
      <xdr:nvSpPr>
        <xdr:cNvPr id="21" name="Line 1035">
          <a:extLst>
            <a:ext uri="{FF2B5EF4-FFF2-40B4-BE49-F238E27FC236}">
              <a16:creationId xmlns:a16="http://schemas.microsoft.com/office/drawing/2014/main" id="{1C02587E-4A93-4F7D-9AB5-FB4BA9516117}"/>
            </a:ext>
          </a:extLst>
        </xdr:cNvPr>
        <xdr:cNvSpPr>
          <a:spLocks noChangeShapeType="1"/>
        </xdr:cNvSpPr>
      </xdr:nvSpPr>
      <xdr:spPr bwMode="auto">
        <a:xfrm flipV="1">
          <a:off x="4872182" y="3792682"/>
          <a:ext cx="427181" cy="363684"/>
        </a:xfrm>
        <a:prstGeom prst="line">
          <a:avLst/>
        </a:prstGeom>
        <a:noFill/>
        <a:ln w="31750">
          <a:solidFill>
            <a:srgbClr val="92D05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441615</xdr:colOff>
      <xdr:row>9</xdr:row>
      <xdr:rowOff>376187</xdr:rowOff>
    </xdr:from>
    <xdr:to>
      <xdr:col>5</xdr:col>
      <xdr:colOff>349251</xdr:colOff>
      <xdr:row>10</xdr:row>
      <xdr:rowOff>43296</xdr:rowOff>
    </xdr:to>
    <xdr:sp macro="" textlink="">
      <xdr:nvSpPr>
        <xdr:cNvPr id="22" name="Line 1035">
          <a:extLst>
            <a:ext uri="{FF2B5EF4-FFF2-40B4-BE49-F238E27FC236}">
              <a16:creationId xmlns:a16="http://schemas.microsoft.com/office/drawing/2014/main" id="{8BBBFEE0-E275-4931-88D1-E9DBAECA0F5E}"/>
            </a:ext>
          </a:extLst>
        </xdr:cNvPr>
        <xdr:cNvSpPr>
          <a:spLocks noChangeShapeType="1"/>
        </xdr:cNvSpPr>
      </xdr:nvSpPr>
      <xdr:spPr bwMode="auto">
        <a:xfrm flipV="1">
          <a:off x="5342660" y="3701278"/>
          <a:ext cx="583046" cy="82745"/>
        </a:xfrm>
        <a:prstGeom prst="line">
          <a:avLst/>
        </a:prstGeom>
        <a:noFill/>
        <a:ln w="31750">
          <a:solidFill>
            <a:srgbClr val="92D05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592667</xdr:colOff>
      <xdr:row>11</xdr:row>
      <xdr:rowOff>25403</xdr:rowOff>
    </xdr:from>
    <xdr:to>
      <xdr:col>3</xdr:col>
      <xdr:colOff>603250</xdr:colOff>
      <xdr:row>11</xdr:row>
      <xdr:rowOff>264585</xdr:rowOff>
    </xdr:to>
    <xdr:sp macro="" textlink="">
      <xdr:nvSpPr>
        <xdr:cNvPr id="23" name="Line 1035">
          <a:extLst>
            <a:ext uri="{FF2B5EF4-FFF2-40B4-BE49-F238E27FC236}">
              <a16:creationId xmlns:a16="http://schemas.microsoft.com/office/drawing/2014/main" id="{711F7796-E707-43B8-96C3-7734AE9699B3}"/>
            </a:ext>
          </a:extLst>
        </xdr:cNvPr>
        <xdr:cNvSpPr>
          <a:spLocks noChangeShapeType="1"/>
        </xdr:cNvSpPr>
      </xdr:nvSpPr>
      <xdr:spPr bwMode="auto">
        <a:xfrm flipH="1">
          <a:off x="4857750" y="4258736"/>
          <a:ext cx="10583" cy="239182"/>
        </a:xfrm>
        <a:prstGeom prst="line">
          <a:avLst/>
        </a:prstGeom>
        <a:noFill/>
        <a:ln w="31750">
          <a:solidFill>
            <a:srgbClr val="92D05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138545</xdr:colOff>
      <xdr:row>9</xdr:row>
      <xdr:rowOff>8659</xdr:rowOff>
    </xdr:from>
    <xdr:to>
      <xdr:col>8</xdr:col>
      <xdr:colOff>571500</xdr:colOff>
      <xdr:row>12</xdr:row>
      <xdr:rowOff>72052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57A9B7E1-2423-44C0-B1DC-B6C21BC55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90409" y="3333750"/>
          <a:ext cx="1783773" cy="1310302"/>
        </a:xfrm>
        <a:prstGeom prst="rect">
          <a:avLst/>
        </a:prstGeom>
      </xdr:spPr>
    </xdr:pic>
    <xdr:clientData/>
  </xdr:twoCellAnchor>
  <xdr:twoCellAnchor>
    <xdr:from>
      <xdr:col>8</xdr:col>
      <xdr:colOff>216476</xdr:colOff>
      <xdr:row>9</xdr:row>
      <xdr:rowOff>207818</xdr:rowOff>
    </xdr:from>
    <xdr:to>
      <xdr:col>8</xdr:col>
      <xdr:colOff>225135</xdr:colOff>
      <xdr:row>9</xdr:row>
      <xdr:rowOff>415635</xdr:rowOff>
    </xdr:to>
    <xdr:sp macro="" textlink="">
      <xdr:nvSpPr>
        <xdr:cNvPr id="25" name="Line 1035">
          <a:extLst>
            <a:ext uri="{FF2B5EF4-FFF2-40B4-BE49-F238E27FC236}">
              <a16:creationId xmlns:a16="http://schemas.microsoft.com/office/drawing/2014/main" id="{EACA9594-EF84-4599-B506-F2651C92BE47}"/>
            </a:ext>
          </a:extLst>
        </xdr:cNvPr>
        <xdr:cNvSpPr>
          <a:spLocks noChangeShapeType="1"/>
        </xdr:cNvSpPr>
      </xdr:nvSpPr>
      <xdr:spPr bwMode="auto">
        <a:xfrm flipV="1">
          <a:off x="7819158" y="3532909"/>
          <a:ext cx="8659" cy="207817"/>
        </a:xfrm>
        <a:prstGeom prst="line">
          <a:avLst/>
        </a:prstGeom>
        <a:noFill/>
        <a:ln w="31750">
          <a:solidFill>
            <a:srgbClr val="92D05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129885</xdr:colOff>
      <xdr:row>10</xdr:row>
      <xdr:rowOff>17318</xdr:rowOff>
    </xdr:from>
    <xdr:to>
      <xdr:col>8</xdr:col>
      <xdr:colOff>216476</xdr:colOff>
      <xdr:row>10</xdr:row>
      <xdr:rowOff>389658</xdr:rowOff>
    </xdr:to>
    <xdr:sp macro="" textlink="">
      <xdr:nvSpPr>
        <xdr:cNvPr id="26" name="Line 1035">
          <a:extLst>
            <a:ext uri="{FF2B5EF4-FFF2-40B4-BE49-F238E27FC236}">
              <a16:creationId xmlns:a16="http://schemas.microsoft.com/office/drawing/2014/main" id="{DC27325B-2006-441B-9121-D4E94310DC42}"/>
            </a:ext>
          </a:extLst>
        </xdr:cNvPr>
        <xdr:cNvSpPr>
          <a:spLocks noChangeShapeType="1"/>
        </xdr:cNvSpPr>
      </xdr:nvSpPr>
      <xdr:spPr bwMode="auto">
        <a:xfrm flipH="1">
          <a:off x="7732567" y="3758045"/>
          <a:ext cx="86591" cy="372340"/>
        </a:xfrm>
        <a:prstGeom prst="line">
          <a:avLst/>
        </a:prstGeom>
        <a:noFill/>
        <a:ln w="31750">
          <a:solidFill>
            <a:srgbClr val="92D05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135080</xdr:colOff>
      <xdr:row>11</xdr:row>
      <xdr:rowOff>5195</xdr:rowOff>
    </xdr:from>
    <xdr:to>
      <xdr:col>8</xdr:col>
      <xdr:colOff>190499</xdr:colOff>
      <xdr:row>11</xdr:row>
      <xdr:rowOff>363681</xdr:rowOff>
    </xdr:to>
    <xdr:sp macro="" textlink="">
      <xdr:nvSpPr>
        <xdr:cNvPr id="27" name="Line 1035">
          <a:extLst>
            <a:ext uri="{FF2B5EF4-FFF2-40B4-BE49-F238E27FC236}">
              <a16:creationId xmlns:a16="http://schemas.microsoft.com/office/drawing/2014/main" id="{2EC8EE27-0D74-4858-8ED2-075611AC7A99}"/>
            </a:ext>
          </a:extLst>
        </xdr:cNvPr>
        <xdr:cNvSpPr>
          <a:spLocks noChangeShapeType="1"/>
        </xdr:cNvSpPr>
      </xdr:nvSpPr>
      <xdr:spPr bwMode="auto">
        <a:xfrm>
          <a:off x="7737762" y="4161559"/>
          <a:ext cx="55419" cy="358486"/>
        </a:xfrm>
        <a:prstGeom prst="line">
          <a:avLst/>
        </a:prstGeom>
        <a:noFill/>
        <a:ln w="31750">
          <a:solidFill>
            <a:srgbClr val="92D05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8</xdr:col>
      <xdr:colOff>658091</xdr:colOff>
      <xdr:row>8</xdr:row>
      <xdr:rowOff>406978</xdr:rowOff>
    </xdr:from>
    <xdr:to>
      <xdr:col>11</xdr:col>
      <xdr:colOff>129886</xdr:colOff>
      <xdr:row>11</xdr:row>
      <xdr:rowOff>186906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5361F36F-638E-4485-8EDA-3560423169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4799" t="-649" b="649"/>
        <a:stretch/>
      </xdr:blipFill>
      <xdr:spPr>
        <a:xfrm>
          <a:off x="8260773" y="3316433"/>
          <a:ext cx="1636568" cy="1026837"/>
        </a:xfrm>
        <a:prstGeom prst="rect">
          <a:avLst/>
        </a:prstGeom>
      </xdr:spPr>
    </xdr:pic>
    <xdr:clientData/>
  </xdr:twoCellAnchor>
  <xdr:twoCellAnchor>
    <xdr:from>
      <xdr:col>10</xdr:col>
      <xdr:colOff>441614</xdr:colOff>
      <xdr:row>10</xdr:row>
      <xdr:rowOff>155864</xdr:rowOff>
    </xdr:from>
    <xdr:to>
      <xdr:col>10</xdr:col>
      <xdr:colOff>597477</xdr:colOff>
      <xdr:row>11</xdr:row>
      <xdr:rowOff>69272</xdr:rowOff>
    </xdr:to>
    <xdr:sp macro="" textlink="">
      <xdr:nvSpPr>
        <xdr:cNvPr id="29" name="Line 1035">
          <a:extLst>
            <a:ext uri="{FF2B5EF4-FFF2-40B4-BE49-F238E27FC236}">
              <a16:creationId xmlns:a16="http://schemas.microsoft.com/office/drawing/2014/main" id="{0FB8D31D-02D1-4303-A81C-9AC287E64330}"/>
            </a:ext>
          </a:extLst>
        </xdr:cNvPr>
        <xdr:cNvSpPr>
          <a:spLocks noChangeShapeType="1"/>
        </xdr:cNvSpPr>
      </xdr:nvSpPr>
      <xdr:spPr bwMode="auto">
        <a:xfrm>
          <a:off x="9568296" y="3896591"/>
          <a:ext cx="155863" cy="329045"/>
        </a:xfrm>
        <a:prstGeom prst="line">
          <a:avLst/>
        </a:prstGeom>
        <a:noFill/>
        <a:ln w="31750">
          <a:solidFill>
            <a:srgbClr val="92D05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8</xdr:col>
      <xdr:colOff>60999</xdr:colOff>
      <xdr:row>25</xdr:row>
      <xdr:rowOff>172514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6DA2DA9C-5628-4D71-A92C-A84955393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901045" y="8728364"/>
          <a:ext cx="2762636" cy="1419423"/>
        </a:xfrm>
        <a:prstGeom prst="rect">
          <a:avLst/>
        </a:prstGeom>
      </xdr:spPr>
    </xdr:pic>
    <xdr:clientData/>
  </xdr:twoCellAnchor>
  <xdr:twoCellAnchor>
    <xdr:from>
      <xdr:col>5</xdr:col>
      <xdr:colOff>121226</xdr:colOff>
      <xdr:row>23</xdr:row>
      <xdr:rowOff>355023</xdr:rowOff>
    </xdr:from>
    <xdr:to>
      <xdr:col>6</xdr:col>
      <xdr:colOff>554180</xdr:colOff>
      <xdr:row>24</xdr:row>
      <xdr:rowOff>177995</xdr:rowOff>
    </xdr:to>
    <xdr:sp macro="" textlink="">
      <xdr:nvSpPr>
        <xdr:cNvPr id="33" name="Line 1035">
          <a:extLst>
            <a:ext uri="{FF2B5EF4-FFF2-40B4-BE49-F238E27FC236}">
              <a16:creationId xmlns:a16="http://schemas.microsoft.com/office/drawing/2014/main" id="{3BA5ED87-7A1F-4962-AD77-C6DDA2BA157C}"/>
            </a:ext>
          </a:extLst>
        </xdr:cNvPr>
        <xdr:cNvSpPr>
          <a:spLocks noChangeShapeType="1"/>
        </xdr:cNvSpPr>
      </xdr:nvSpPr>
      <xdr:spPr bwMode="auto">
        <a:xfrm flipV="1">
          <a:off x="5697681" y="9499023"/>
          <a:ext cx="1108363" cy="238608"/>
        </a:xfrm>
        <a:prstGeom prst="line">
          <a:avLst/>
        </a:prstGeom>
        <a:noFill/>
        <a:ln w="31750">
          <a:solidFill>
            <a:srgbClr val="92D05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516082</xdr:colOff>
      <xdr:row>23</xdr:row>
      <xdr:rowOff>0</xdr:rowOff>
    </xdr:from>
    <xdr:to>
      <xdr:col>7</xdr:col>
      <xdr:colOff>207819</xdr:colOff>
      <xdr:row>23</xdr:row>
      <xdr:rowOff>356372</xdr:rowOff>
    </xdr:to>
    <xdr:sp macro="" textlink="">
      <xdr:nvSpPr>
        <xdr:cNvPr id="34" name="Line 1035">
          <a:extLst>
            <a:ext uri="{FF2B5EF4-FFF2-40B4-BE49-F238E27FC236}">
              <a16:creationId xmlns:a16="http://schemas.microsoft.com/office/drawing/2014/main" id="{0466B282-05F5-413A-97B6-D92A9501E4BD}"/>
            </a:ext>
          </a:extLst>
        </xdr:cNvPr>
        <xdr:cNvSpPr>
          <a:spLocks noChangeShapeType="1"/>
        </xdr:cNvSpPr>
      </xdr:nvSpPr>
      <xdr:spPr bwMode="auto">
        <a:xfrm flipV="1">
          <a:off x="6767946" y="9144000"/>
          <a:ext cx="367146" cy="356372"/>
        </a:xfrm>
        <a:prstGeom prst="line">
          <a:avLst/>
        </a:prstGeom>
        <a:noFill/>
        <a:ln w="31750">
          <a:solidFill>
            <a:srgbClr val="92D05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623454</xdr:colOff>
      <xdr:row>24</xdr:row>
      <xdr:rowOff>69273</xdr:rowOff>
    </xdr:from>
    <xdr:to>
      <xdr:col>5</xdr:col>
      <xdr:colOff>126421</xdr:colOff>
      <xdr:row>24</xdr:row>
      <xdr:rowOff>178377</xdr:rowOff>
    </xdr:to>
    <xdr:sp macro="" textlink="">
      <xdr:nvSpPr>
        <xdr:cNvPr id="35" name="Line 1035">
          <a:extLst>
            <a:ext uri="{FF2B5EF4-FFF2-40B4-BE49-F238E27FC236}">
              <a16:creationId xmlns:a16="http://schemas.microsoft.com/office/drawing/2014/main" id="{3598D2EE-CE5C-4708-A8E3-B0EE7EE17E5D}"/>
            </a:ext>
          </a:extLst>
        </xdr:cNvPr>
        <xdr:cNvSpPr>
          <a:spLocks noChangeShapeType="1"/>
        </xdr:cNvSpPr>
      </xdr:nvSpPr>
      <xdr:spPr bwMode="auto">
        <a:xfrm>
          <a:off x="4892386" y="9628909"/>
          <a:ext cx="810490" cy="109104"/>
        </a:xfrm>
        <a:prstGeom prst="line">
          <a:avLst/>
        </a:prstGeom>
        <a:noFill/>
        <a:ln w="31750">
          <a:solidFill>
            <a:srgbClr val="92D05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4</xdr:col>
      <xdr:colOff>0</xdr:colOff>
      <xdr:row>28</xdr:row>
      <xdr:rowOff>0</xdr:rowOff>
    </xdr:from>
    <xdr:to>
      <xdr:col>6</xdr:col>
      <xdr:colOff>663863</xdr:colOff>
      <xdr:row>31</xdr:row>
      <xdr:rowOff>36440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34CA12A5-59F9-4E65-9A6B-8BE88A5DA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01045" y="11222182"/>
          <a:ext cx="2014682" cy="1283349"/>
        </a:xfrm>
        <a:prstGeom prst="rect">
          <a:avLst/>
        </a:prstGeom>
      </xdr:spPr>
    </xdr:pic>
    <xdr:clientData/>
  </xdr:twoCellAnchor>
  <xdr:twoCellAnchor>
    <xdr:from>
      <xdr:col>4</xdr:col>
      <xdr:colOff>147204</xdr:colOff>
      <xdr:row>28</xdr:row>
      <xdr:rowOff>216476</xdr:rowOff>
    </xdr:from>
    <xdr:to>
      <xdr:col>6</xdr:col>
      <xdr:colOff>173181</xdr:colOff>
      <xdr:row>28</xdr:row>
      <xdr:rowOff>259772</xdr:rowOff>
    </xdr:to>
    <xdr:sp macro="" textlink="">
      <xdr:nvSpPr>
        <xdr:cNvPr id="37" name="Line 1035">
          <a:extLst>
            <a:ext uri="{FF2B5EF4-FFF2-40B4-BE49-F238E27FC236}">
              <a16:creationId xmlns:a16="http://schemas.microsoft.com/office/drawing/2014/main" id="{3D24EA30-142D-4FA9-89F0-AB1BF7C19BD7}"/>
            </a:ext>
          </a:extLst>
        </xdr:cNvPr>
        <xdr:cNvSpPr>
          <a:spLocks noChangeShapeType="1"/>
        </xdr:cNvSpPr>
      </xdr:nvSpPr>
      <xdr:spPr bwMode="auto">
        <a:xfrm>
          <a:off x="5048249" y="11438658"/>
          <a:ext cx="1376796" cy="43296"/>
        </a:xfrm>
        <a:prstGeom prst="line">
          <a:avLst/>
        </a:prstGeom>
        <a:noFill/>
        <a:ln w="31750">
          <a:solidFill>
            <a:srgbClr val="92D05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545523</xdr:colOff>
      <xdr:row>28</xdr:row>
      <xdr:rowOff>294408</xdr:rowOff>
    </xdr:from>
    <xdr:to>
      <xdr:col>6</xdr:col>
      <xdr:colOff>155864</xdr:colOff>
      <xdr:row>30</xdr:row>
      <xdr:rowOff>25977</xdr:rowOff>
    </xdr:to>
    <xdr:sp macro="" textlink="">
      <xdr:nvSpPr>
        <xdr:cNvPr id="38" name="Line 1035">
          <a:extLst>
            <a:ext uri="{FF2B5EF4-FFF2-40B4-BE49-F238E27FC236}">
              <a16:creationId xmlns:a16="http://schemas.microsoft.com/office/drawing/2014/main" id="{D1F1765A-B6B1-4A7B-9FB5-02B4B9B0101C}"/>
            </a:ext>
          </a:extLst>
        </xdr:cNvPr>
        <xdr:cNvSpPr>
          <a:spLocks noChangeShapeType="1"/>
        </xdr:cNvSpPr>
      </xdr:nvSpPr>
      <xdr:spPr bwMode="auto">
        <a:xfrm flipV="1">
          <a:off x="5446568" y="11516590"/>
          <a:ext cx="961160" cy="562842"/>
        </a:xfrm>
        <a:prstGeom prst="line">
          <a:avLst/>
        </a:prstGeom>
        <a:noFill/>
        <a:ln w="31750">
          <a:solidFill>
            <a:srgbClr val="92D05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17318</xdr:colOff>
      <xdr:row>12</xdr:row>
      <xdr:rowOff>103910</xdr:rowOff>
    </xdr:from>
    <xdr:to>
      <xdr:col>8</xdr:col>
      <xdr:colOff>34636</xdr:colOff>
      <xdr:row>18</xdr:row>
      <xdr:rowOff>337916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F5D42560-370B-43C2-89D9-F3920848F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86250" y="4675910"/>
          <a:ext cx="3351068" cy="2727824"/>
        </a:xfrm>
        <a:prstGeom prst="rect">
          <a:avLst/>
        </a:prstGeom>
      </xdr:spPr>
    </xdr:pic>
    <xdr:clientData/>
  </xdr:twoCellAnchor>
  <xdr:twoCellAnchor>
    <xdr:from>
      <xdr:col>4</xdr:col>
      <xdr:colOff>355024</xdr:colOff>
      <xdr:row>13</xdr:row>
      <xdr:rowOff>346365</xdr:rowOff>
    </xdr:from>
    <xdr:to>
      <xdr:col>5</xdr:col>
      <xdr:colOff>346363</xdr:colOff>
      <xdr:row>13</xdr:row>
      <xdr:rowOff>406979</xdr:rowOff>
    </xdr:to>
    <xdr:sp macro="" textlink="">
      <xdr:nvSpPr>
        <xdr:cNvPr id="40" name="Line 1035">
          <a:extLst>
            <a:ext uri="{FF2B5EF4-FFF2-40B4-BE49-F238E27FC236}">
              <a16:creationId xmlns:a16="http://schemas.microsoft.com/office/drawing/2014/main" id="{C95878B5-8995-443E-9805-46CA33308A36}"/>
            </a:ext>
          </a:extLst>
        </xdr:cNvPr>
        <xdr:cNvSpPr>
          <a:spLocks noChangeShapeType="1"/>
        </xdr:cNvSpPr>
      </xdr:nvSpPr>
      <xdr:spPr bwMode="auto">
        <a:xfrm>
          <a:off x="5256069" y="5334001"/>
          <a:ext cx="666749" cy="60614"/>
        </a:xfrm>
        <a:prstGeom prst="line">
          <a:avLst/>
        </a:prstGeom>
        <a:noFill/>
        <a:ln w="31750">
          <a:solidFill>
            <a:srgbClr val="92D05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6</xdr:col>
      <xdr:colOff>484908</xdr:colOff>
      <xdr:row>5</xdr:row>
      <xdr:rowOff>1149</xdr:rowOff>
    </xdr:from>
    <xdr:to>
      <xdr:col>10</xdr:col>
      <xdr:colOff>201401</xdr:colOff>
      <xdr:row>7</xdr:row>
      <xdr:rowOff>380999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339D1A16-3C2F-4ADD-AFC7-7A17263DB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736772" y="1663694"/>
          <a:ext cx="2591311" cy="1211123"/>
        </a:xfrm>
        <a:prstGeom prst="rect">
          <a:avLst/>
        </a:prstGeom>
      </xdr:spPr>
    </xdr:pic>
    <xdr:clientData/>
  </xdr:twoCellAnchor>
  <xdr:twoCellAnchor>
    <xdr:from>
      <xdr:col>7</xdr:col>
      <xdr:colOff>606137</xdr:colOff>
      <xdr:row>5</xdr:row>
      <xdr:rowOff>406978</xdr:rowOff>
    </xdr:from>
    <xdr:to>
      <xdr:col>10</xdr:col>
      <xdr:colOff>17318</xdr:colOff>
      <xdr:row>6</xdr:row>
      <xdr:rowOff>173182</xdr:rowOff>
    </xdr:to>
    <xdr:sp macro="" textlink="">
      <xdr:nvSpPr>
        <xdr:cNvPr id="42" name="Line 1035">
          <a:extLst>
            <a:ext uri="{FF2B5EF4-FFF2-40B4-BE49-F238E27FC236}">
              <a16:creationId xmlns:a16="http://schemas.microsoft.com/office/drawing/2014/main" id="{17687C51-1150-4CDA-9D93-E5DDEA52E70A}"/>
            </a:ext>
          </a:extLst>
        </xdr:cNvPr>
        <xdr:cNvSpPr>
          <a:spLocks noChangeShapeType="1"/>
        </xdr:cNvSpPr>
      </xdr:nvSpPr>
      <xdr:spPr bwMode="auto">
        <a:xfrm flipV="1">
          <a:off x="7533410" y="2069523"/>
          <a:ext cx="1610590" cy="181841"/>
        </a:xfrm>
        <a:prstGeom prst="line">
          <a:avLst/>
        </a:prstGeom>
        <a:noFill/>
        <a:ln w="31750">
          <a:solidFill>
            <a:srgbClr val="92D05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53</xdr:row>
      <xdr:rowOff>190500</xdr:rowOff>
    </xdr:from>
    <xdr:to>
      <xdr:col>13</xdr:col>
      <xdr:colOff>233795</xdr:colOff>
      <xdr:row>56</xdr:row>
      <xdr:rowOff>43295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B9096FB9-8829-4F73-B0C0-C6FF60752C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6655" t="33487" r="3860" b="11017"/>
        <a:stretch/>
      </xdr:blipFill>
      <xdr:spPr>
        <a:xfrm>
          <a:off x="0" y="17820409"/>
          <a:ext cx="11525250" cy="5022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147204</xdr:rowOff>
    </xdr:from>
    <xdr:to>
      <xdr:col>13</xdr:col>
      <xdr:colOff>530720</xdr:colOff>
      <xdr:row>58</xdr:row>
      <xdr:rowOff>209619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415B3BF-9AFA-4CFF-850B-C04B30FB2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8426545"/>
          <a:ext cx="11822175" cy="495369"/>
        </a:xfrm>
        <a:prstGeom prst="rect">
          <a:avLst/>
        </a:prstGeom>
      </xdr:spPr>
    </xdr:pic>
    <xdr:clientData/>
  </xdr:twoCellAnchor>
  <xdr:twoCellAnchor editAs="oneCell">
    <xdr:from>
      <xdr:col>0</xdr:col>
      <xdr:colOff>17319</xdr:colOff>
      <xdr:row>59</xdr:row>
      <xdr:rowOff>69273</xdr:rowOff>
    </xdr:from>
    <xdr:to>
      <xdr:col>13</xdr:col>
      <xdr:colOff>567091</xdr:colOff>
      <xdr:row>62</xdr:row>
      <xdr:rowOff>115263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77DC5AE1-7D35-409C-9F39-E2C094EFC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19" y="18998046"/>
          <a:ext cx="11841227" cy="695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13</xdr:col>
      <xdr:colOff>378299</xdr:colOff>
      <xdr:row>65</xdr:row>
      <xdr:rowOff>167205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DBAA2E2E-9C62-4263-BC37-CEC139632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9794682"/>
          <a:ext cx="11669754" cy="6001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0</xdr:row>
      <xdr:rowOff>209550</xdr:rowOff>
    </xdr:from>
    <xdr:to>
      <xdr:col>9</xdr:col>
      <xdr:colOff>28575</xdr:colOff>
      <xdr:row>6</xdr:row>
      <xdr:rowOff>352425</xdr:rowOff>
    </xdr:to>
    <xdr:pic>
      <xdr:nvPicPr>
        <xdr:cNvPr id="6315" name="Picture 1">
          <a:extLst>
            <a:ext uri="{FF2B5EF4-FFF2-40B4-BE49-F238E27FC236}">
              <a16:creationId xmlns:a16="http://schemas.microsoft.com/office/drawing/2014/main" id="{00000000-0008-0000-0200-0000AB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1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209550"/>
          <a:ext cx="4114800" cy="1438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9525</xdr:colOff>
      <xdr:row>6</xdr:row>
      <xdr:rowOff>361950</xdr:rowOff>
    </xdr:from>
    <xdr:to>
      <xdr:col>9</xdr:col>
      <xdr:colOff>38100</xdr:colOff>
      <xdr:row>11</xdr:row>
      <xdr:rowOff>104775</xdr:rowOff>
    </xdr:to>
    <xdr:pic>
      <xdr:nvPicPr>
        <xdr:cNvPr id="6316" name="Picture 2">
          <a:extLst>
            <a:ext uri="{FF2B5EF4-FFF2-40B4-BE49-F238E27FC236}">
              <a16:creationId xmlns:a16="http://schemas.microsoft.com/office/drawing/2014/main" id="{00000000-0008-0000-0200-0000AC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bright="1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1657350"/>
          <a:ext cx="4124325" cy="1438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9525</xdr:colOff>
      <xdr:row>11</xdr:row>
      <xdr:rowOff>133350</xdr:rowOff>
    </xdr:from>
    <xdr:to>
      <xdr:col>9</xdr:col>
      <xdr:colOff>38100</xdr:colOff>
      <xdr:row>17</xdr:row>
      <xdr:rowOff>38100</xdr:rowOff>
    </xdr:to>
    <xdr:pic>
      <xdr:nvPicPr>
        <xdr:cNvPr id="6317" name="Picture 3">
          <a:extLst>
            <a:ext uri="{FF2B5EF4-FFF2-40B4-BE49-F238E27FC236}">
              <a16:creationId xmlns:a16="http://schemas.microsoft.com/office/drawing/2014/main" id="{00000000-0008-0000-0200-0000AD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bright="1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3124200"/>
          <a:ext cx="4124325" cy="1438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0</xdr:colOff>
      <xdr:row>17</xdr:row>
      <xdr:rowOff>104775</xdr:rowOff>
    </xdr:from>
    <xdr:to>
      <xdr:col>9</xdr:col>
      <xdr:colOff>28575</xdr:colOff>
      <xdr:row>21</xdr:row>
      <xdr:rowOff>257175</xdr:rowOff>
    </xdr:to>
    <xdr:pic>
      <xdr:nvPicPr>
        <xdr:cNvPr id="6318" name="Picture 4">
          <a:extLst>
            <a:ext uri="{FF2B5EF4-FFF2-40B4-BE49-F238E27FC236}">
              <a16:creationId xmlns:a16="http://schemas.microsoft.com/office/drawing/2014/main" id="{00000000-0008-0000-0200-0000AE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 bright="1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7725" y="4629150"/>
          <a:ext cx="4124325" cy="1438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19050</xdr:colOff>
      <xdr:row>22</xdr:row>
      <xdr:rowOff>66675</xdr:rowOff>
    </xdr:from>
    <xdr:to>
      <xdr:col>9</xdr:col>
      <xdr:colOff>47625</xdr:colOff>
      <xdr:row>26</xdr:row>
      <xdr:rowOff>104775</xdr:rowOff>
    </xdr:to>
    <xdr:pic>
      <xdr:nvPicPr>
        <xdr:cNvPr id="6319" name="Picture 5">
          <a:extLst>
            <a:ext uri="{FF2B5EF4-FFF2-40B4-BE49-F238E27FC236}">
              <a16:creationId xmlns:a16="http://schemas.microsoft.com/office/drawing/2014/main" id="{00000000-0008-0000-0200-0000AF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bright="1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6775" y="6315075"/>
          <a:ext cx="4124325" cy="1438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95250</xdr:colOff>
      <xdr:row>0</xdr:row>
      <xdr:rowOff>190500</xdr:rowOff>
    </xdr:from>
    <xdr:to>
      <xdr:col>14</xdr:col>
      <xdr:colOff>533400</xdr:colOff>
      <xdr:row>6</xdr:row>
      <xdr:rowOff>333375</xdr:rowOff>
    </xdr:to>
    <xdr:pic>
      <xdr:nvPicPr>
        <xdr:cNvPr id="6320" name="Picture 6">
          <a:extLst>
            <a:ext uri="{FF2B5EF4-FFF2-40B4-BE49-F238E27FC236}">
              <a16:creationId xmlns:a16="http://schemas.microsoft.com/office/drawing/2014/main" id="{00000000-0008-0000-0200-0000B0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bright="1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8725" y="190500"/>
          <a:ext cx="4124325" cy="1438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95250</xdr:colOff>
      <xdr:row>6</xdr:row>
      <xdr:rowOff>361950</xdr:rowOff>
    </xdr:from>
    <xdr:to>
      <xdr:col>14</xdr:col>
      <xdr:colOff>533400</xdr:colOff>
      <xdr:row>11</xdr:row>
      <xdr:rowOff>104775</xdr:rowOff>
    </xdr:to>
    <xdr:pic>
      <xdr:nvPicPr>
        <xdr:cNvPr id="6321" name="Picture 7">
          <a:extLst>
            <a:ext uri="{FF2B5EF4-FFF2-40B4-BE49-F238E27FC236}">
              <a16:creationId xmlns:a16="http://schemas.microsoft.com/office/drawing/2014/main" id="{00000000-0008-0000-0200-0000B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bright="1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8725" y="1657350"/>
          <a:ext cx="4124325" cy="1438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95250</xdr:colOff>
      <xdr:row>11</xdr:row>
      <xdr:rowOff>152400</xdr:rowOff>
    </xdr:from>
    <xdr:to>
      <xdr:col>14</xdr:col>
      <xdr:colOff>533400</xdr:colOff>
      <xdr:row>17</xdr:row>
      <xdr:rowOff>57150</xdr:rowOff>
    </xdr:to>
    <xdr:pic>
      <xdr:nvPicPr>
        <xdr:cNvPr id="6322" name="Picture 8">
          <a:extLst>
            <a:ext uri="{FF2B5EF4-FFF2-40B4-BE49-F238E27FC236}">
              <a16:creationId xmlns:a16="http://schemas.microsoft.com/office/drawing/2014/main" id="{00000000-0008-0000-0200-0000B2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lum bright="1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8725" y="3143250"/>
          <a:ext cx="4124325" cy="1438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95250</xdr:colOff>
      <xdr:row>17</xdr:row>
      <xdr:rowOff>95250</xdr:rowOff>
    </xdr:from>
    <xdr:to>
      <xdr:col>14</xdr:col>
      <xdr:colOff>533400</xdr:colOff>
      <xdr:row>21</xdr:row>
      <xdr:rowOff>247650</xdr:rowOff>
    </xdr:to>
    <xdr:pic>
      <xdr:nvPicPr>
        <xdr:cNvPr id="6323" name="Picture 9">
          <a:extLst>
            <a:ext uri="{FF2B5EF4-FFF2-40B4-BE49-F238E27FC236}">
              <a16:creationId xmlns:a16="http://schemas.microsoft.com/office/drawing/2014/main" id="{00000000-0008-0000-0200-0000B3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lum bright="1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8725" y="4619625"/>
          <a:ext cx="4124325" cy="1438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95250</xdr:colOff>
      <xdr:row>22</xdr:row>
      <xdr:rowOff>85725</xdr:rowOff>
    </xdr:from>
    <xdr:to>
      <xdr:col>14</xdr:col>
      <xdr:colOff>533400</xdr:colOff>
      <xdr:row>26</xdr:row>
      <xdr:rowOff>123825</xdr:rowOff>
    </xdr:to>
    <xdr:pic>
      <xdr:nvPicPr>
        <xdr:cNvPr id="6324" name="Picture 10">
          <a:extLst>
            <a:ext uri="{FF2B5EF4-FFF2-40B4-BE49-F238E27FC236}">
              <a16:creationId xmlns:a16="http://schemas.microsoft.com/office/drawing/2014/main" id="{00000000-0008-0000-0200-0000B4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lum bright="1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8725" y="6334125"/>
          <a:ext cx="4124325" cy="1438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1</xdr:col>
      <xdr:colOff>1933575</xdr:colOff>
      <xdr:row>0</xdr:row>
      <xdr:rowOff>0</xdr:rowOff>
    </xdr:to>
    <xdr:pic>
      <xdr:nvPicPr>
        <xdr:cNvPr id="7203" name="Picture 1" descr="technik_delphin_rücken">
          <a:extLst>
            <a:ext uri="{FF2B5EF4-FFF2-40B4-BE49-F238E27FC236}">
              <a16:creationId xmlns:a16="http://schemas.microsoft.com/office/drawing/2014/main" id="{00000000-0008-0000-0300-000023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62" r="79668"/>
        <a:stretch>
          <a:fillRect/>
        </a:stretch>
      </xdr:blipFill>
      <xdr:spPr bwMode="auto">
        <a:xfrm>
          <a:off x="4267200" y="0"/>
          <a:ext cx="1924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190500</xdr:rowOff>
    </xdr:from>
    <xdr:to>
      <xdr:col>1</xdr:col>
      <xdr:colOff>1924050</xdr:colOff>
      <xdr:row>27</xdr:row>
      <xdr:rowOff>190500</xdr:rowOff>
    </xdr:to>
    <xdr:pic>
      <xdr:nvPicPr>
        <xdr:cNvPr id="7204" name="Picture 2" descr="technik_delphin_rücken">
          <a:extLst>
            <a:ext uri="{FF2B5EF4-FFF2-40B4-BE49-F238E27FC236}">
              <a16:creationId xmlns:a16="http://schemas.microsoft.com/office/drawing/2014/main" id="{00000000-0008-0000-0300-000024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423" t="2000" r="28009"/>
        <a:stretch>
          <a:fillRect/>
        </a:stretch>
      </xdr:blipFill>
      <xdr:spPr bwMode="auto">
        <a:xfrm>
          <a:off x="4257675" y="190500"/>
          <a:ext cx="1924050" cy="6448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</xdr:row>
      <xdr:rowOff>9525</xdr:rowOff>
    </xdr:from>
    <xdr:to>
      <xdr:col>1</xdr:col>
      <xdr:colOff>1933575</xdr:colOff>
      <xdr:row>30</xdr:row>
      <xdr:rowOff>171450</xdr:rowOff>
    </xdr:to>
    <xdr:pic>
      <xdr:nvPicPr>
        <xdr:cNvPr id="8211" name="Picture 1" descr="technik_delphin_rücken">
          <a:extLst>
            <a:ext uri="{FF2B5EF4-FFF2-40B4-BE49-F238E27FC236}">
              <a16:creationId xmlns:a16="http://schemas.microsoft.com/office/drawing/2014/main" id="{00000000-0008-0000-0400-000013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62" r="79668"/>
        <a:stretch>
          <a:fillRect/>
        </a:stretch>
      </xdr:blipFill>
      <xdr:spPr bwMode="auto">
        <a:xfrm>
          <a:off x="4267200" y="228600"/>
          <a:ext cx="1924050" cy="703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46</xdr:row>
      <xdr:rowOff>0</xdr:rowOff>
    </xdr:from>
    <xdr:to>
      <xdr:col>8</xdr:col>
      <xdr:colOff>9525</xdr:colOff>
      <xdr:row>46</xdr:row>
      <xdr:rowOff>0</xdr:rowOff>
    </xdr:to>
    <xdr:graphicFrame macro="">
      <xdr:nvGraphicFramePr>
        <xdr:cNvPr id="1059" name="Diagramm 1">
          <a:extLst>
            <a:ext uri="{FF2B5EF4-FFF2-40B4-BE49-F238E27FC236}">
              <a16:creationId xmlns:a16="http://schemas.microsoft.com/office/drawing/2014/main" id="{00000000-0008-0000-0500-00002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390525</xdr:colOff>
      <xdr:row>0</xdr:row>
      <xdr:rowOff>38100</xdr:rowOff>
    </xdr:from>
    <xdr:to>
      <xdr:col>14</xdr:col>
      <xdr:colOff>581025</xdr:colOff>
      <xdr:row>18</xdr:row>
      <xdr:rowOff>180975</xdr:rowOff>
    </xdr:to>
    <xdr:graphicFrame macro="">
      <xdr:nvGraphicFramePr>
        <xdr:cNvPr id="1060" name="Diagramm 2">
          <a:extLst>
            <a:ext uri="{FF2B5EF4-FFF2-40B4-BE49-F238E27FC236}">
              <a16:creationId xmlns:a16="http://schemas.microsoft.com/office/drawing/2014/main" id="{00000000-0008-0000-0500-00002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28575</xdr:colOff>
      <xdr:row>0</xdr:row>
      <xdr:rowOff>0</xdr:rowOff>
    </xdr:from>
    <xdr:to>
      <xdr:col>24</xdr:col>
      <xdr:colOff>466725</xdr:colOff>
      <xdr:row>10</xdr:row>
      <xdr:rowOff>9525</xdr:rowOff>
    </xdr:to>
    <xdr:graphicFrame macro="">
      <xdr:nvGraphicFramePr>
        <xdr:cNvPr id="10309" name="Diagramm 1">
          <a:extLst>
            <a:ext uri="{FF2B5EF4-FFF2-40B4-BE49-F238E27FC236}">
              <a16:creationId xmlns:a16="http://schemas.microsoft.com/office/drawing/2014/main" id="{00000000-0008-0000-0600-000045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66675</xdr:colOff>
      <xdr:row>10</xdr:row>
      <xdr:rowOff>47625</xdr:rowOff>
    </xdr:from>
    <xdr:to>
      <xdr:col>24</xdr:col>
      <xdr:colOff>514350</xdr:colOff>
      <xdr:row>19</xdr:row>
      <xdr:rowOff>85725</xdr:rowOff>
    </xdr:to>
    <xdr:graphicFrame macro="">
      <xdr:nvGraphicFramePr>
        <xdr:cNvPr id="10310" name="Diagramm 2">
          <a:extLst>
            <a:ext uri="{FF2B5EF4-FFF2-40B4-BE49-F238E27FC236}">
              <a16:creationId xmlns:a16="http://schemas.microsoft.com/office/drawing/2014/main" id="{00000000-0008-0000-0600-000046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66675</xdr:colOff>
      <xdr:row>19</xdr:row>
      <xdr:rowOff>142875</xdr:rowOff>
    </xdr:from>
    <xdr:to>
      <xdr:col>24</xdr:col>
      <xdr:colOff>523875</xdr:colOff>
      <xdr:row>28</xdr:row>
      <xdr:rowOff>219075</xdr:rowOff>
    </xdr:to>
    <xdr:graphicFrame macro="">
      <xdr:nvGraphicFramePr>
        <xdr:cNvPr id="10311" name="Diagramm 3">
          <a:extLst>
            <a:ext uri="{FF2B5EF4-FFF2-40B4-BE49-F238E27FC236}">
              <a16:creationId xmlns:a16="http://schemas.microsoft.com/office/drawing/2014/main" id="{00000000-0008-0000-0600-000047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47625</xdr:colOff>
      <xdr:row>29</xdr:row>
      <xdr:rowOff>9525</xdr:rowOff>
    </xdr:from>
    <xdr:to>
      <xdr:col>24</xdr:col>
      <xdr:colOff>523875</xdr:colOff>
      <xdr:row>37</xdr:row>
      <xdr:rowOff>114300</xdr:rowOff>
    </xdr:to>
    <xdr:graphicFrame macro="">
      <xdr:nvGraphicFramePr>
        <xdr:cNvPr id="10312" name="Diagramm 4">
          <a:extLst>
            <a:ext uri="{FF2B5EF4-FFF2-40B4-BE49-F238E27FC236}">
              <a16:creationId xmlns:a16="http://schemas.microsoft.com/office/drawing/2014/main" id="{00000000-0008-0000-0600-000048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28575</xdr:colOff>
      <xdr:row>1</xdr:row>
      <xdr:rowOff>0</xdr:rowOff>
    </xdr:from>
    <xdr:to>
      <xdr:col>24</xdr:col>
      <xdr:colOff>466725</xdr:colOff>
      <xdr:row>11</xdr:row>
      <xdr:rowOff>9525</xdr:rowOff>
    </xdr:to>
    <xdr:graphicFrame macro="">
      <xdr:nvGraphicFramePr>
        <xdr:cNvPr id="9286" name="Diagramm 1">
          <a:extLst>
            <a:ext uri="{FF2B5EF4-FFF2-40B4-BE49-F238E27FC236}">
              <a16:creationId xmlns:a16="http://schemas.microsoft.com/office/drawing/2014/main" id="{00000000-0008-0000-0700-000046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66675</xdr:colOff>
      <xdr:row>11</xdr:row>
      <xdr:rowOff>47625</xdr:rowOff>
    </xdr:from>
    <xdr:to>
      <xdr:col>24</xdr:col>
      <xdr:colOff>514350</xdr:colOff>
      <xdr:row>20</xdr:row>
      <xdr:rowOff>85725</xdr:rowOff>
    </xdr:to>
    <xdr:graphicFrame macro="">
      <xdr:nvGraphicFramePr>
        <xdr:cNvPr id="9287" name="Diagramm 3">
          <a:extLst>
            <a:ext uri="{FF2B5EF4-FFF2-40B4-BE49-F238E27FC236}">
              <a16:creationId xmlns:a16="http://schemas.microsoft.com/office/drawing/2014/main" id="{00000000-0008-0000-0700-000047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66675</xdr:colOff>
      <xdr:row>20</xdr:row>
      <xdr:rowOff>142875</xdr:rowOff>
    </xdr:from>
    <xdr:to>
      <xdr:col>24</xdr:col>
      <xdr:colOff>523875</xdr:colOff>
      <xdr:row>29</xdr:row>
      <xdr:rowOff>219075</xdr:rowOff>
    </xdr:to>
    <xdr:graphicFrame macro="">
      <xdr:nvGraphicFramePr>
        <xdr:cNvPr id="9288" name="Diagramm 4">
          <a:extLst>
            <a:ext uri="{FF2B5EF4-FFF2-40B4-BE49-F238E27FC236}">
              <a16:creationId xmlns:a16="http://schemas.microsoft.com/office/drawing/2014/main" id="{00000000-0008-0000-0700-000048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47625</xdr:colOff>
      <xdr:row>30</xdr:row>
      <xdr:rowOff>9525</xdr:rowOff>
    </xdr:from>
    <xdr:to>
      <xdr:col>24</xdr:col>
      <xdr:colOff>523875</xdr:colOff>
      <xdr:row>38</xdr:row>
      <xdr:rowOff>114300</xdr:rowOff>
    </xdr:to>
    <xdr:graphicFrame macro="">
      <xdr:nvGraphicFramePr>
        <xdr:cNvPr id="9289" name="Diagramm 5">
          <a:extLst>
            <a:ext uri="{FF2B5EF4-FFF2-40B4-BE49-F238E27FC236}">
              <a16:creationId xmlns:a16="http://schemas.microsoft.com/office/drawing/2014/main" id="{00000000-0008-0000-0700-000049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8</xdr:row>
      <xdr:rowOff>0</xdr:rowOff>
    </xdr:from>
    <xdr:to>
      <xdr:col>15</xdr:col>
      <xdr:colOff>361950</xdr:colOff>
      <xdr:row>22</xdr:row>
      <xdr:rowOff>19050</xdr:rowOff>
    </xdr:to>
    <xdr:graphicFrame macro="">
      <xdr:nvGraphicFramePr>
        <xdr:cNvPr id="2248" name="Diagramm 1">
          <a:extLst>
            <a:ext uri="{FF2B5EF4-FFF2-40B4-BE49-F238E27FC236}">
              <a16:creationId xmlns:a16="http://schemas.microsoft.com/office/drawing/2014/main" id="{00000000-0008-0000-0900-0000C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19050</xdr:colOff>
      <xdr:row>21</xdr:row>
      <xdr:rowOff>95250</xdr:rowOff>
    </xdr:from>
    <xdr:to>
      <xdr:col>16</xdr:col>
      <xdr:colOff>9525</xdr:colOff>
      <xdr:row>35</xdr:row>
      <xdr:rowOff>123825</xdr:rowOff>
    </xdr:to>
    <xdr:graphicFrame macro="">
      <xdr:nvGraphicFramePr>
        <xdr:cNvPr id="2249" name="Diagramm 13">
          <a:extLst>
            <a:ext uri="{FF2B5EF4-FFF2-40B4-BE49-F238E27FC236}">
              <a16:creationId xmlns:a16="http://schemas.microsoft.com/office/drawing/2014/main" id="{00000000-0008-0000-0900-0000C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36</xdr:row>
      <xdr:rowOff>0</xdr:rowOff>
    </xdr:from>
    <xdr:to>
      <xdr:col>15</xdr:col>
      <xdr:colOff>390525</xdr:colOff>
      <xdr:row>50</xdr:row>
      <xdr:rowOff>38100</xdr:rowOff>
    </xdr:to>
    <xdr:graphicFrame macro="">
      <xdr:nvGraphicFramePr>
        <xdr:cNvPr id="2250" name="Diagramm 14">
          <a:extLst>
            <a:ext uri="{FF2B5EF4-FFF2-40B4-BE49-F238E27FC236}">
              <a16:creationId xmlns:a16="http://schemas.microsoft.com/office/drawing/2014/main" id="{00000000-0008-0000-0900-0000CA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857250</xdr:colOff>
      <xdr:row>50</xdr:row>
      <xdr:rowOff>57150</xdr:rowOff>
    </xdr:from>
    <xdr:to>
      <xdr:col>15</xdr:col>
      <xdr:colOff>390525</xdr:colOff>
      <xdr:row>64</xdr:row>
      <xdr:rowOff>104775</xdr:rowOff>
    </xdr:to>
    <xdr:graphicFrame macro="">
      <xdr:nvGraphicFramePr>
        <xdr:cNvPr id="2251" name="Diagramm 15">
          <a:extLst>
            <a:ext uri="{FF2B5EF4-FFF2-40B4-BE49-F238E27FC236}">
              <a16:creationId xmlns:a16="http://schemas.microsoft.com/office/drawing/2014/main" id="{00000000-0008-0000-0900-0000C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0</xdr:colOff>
      <xdr:row>66</xdr:row>
      <xdr:rowOff>47625</xdr:rowOff>
    </xdr:from>
    <xdr:to>
      <xdr:col>15</xdr:col>
      <xdr:colOff>361950</xdr:colOff>
      <xdr:row>79</xdr:row>
      <xdr:rowOff>38100</xdr:rowOff>
    </xdr:to>
    <xdr:graphicFrame macro="">
      <xdr:nvGraphicFramePr>
        <xdr:cNvPr id="2252" name="Diagramm 16">
          <a:extLst>
            <a:ext uri="{FF2B5EF4-FFF2-40B4-BE49-F238E27FC236}">
              <a16:creationId xmlns:a16="http://schemas.microsoft.com/office/drawing/2014/main" id="{00000000-0008-0000-0900-0000C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80</xdr:row>
      <xdr:rowOff>0</xdr:rowOff>
    </xdr:from>
    <xdr:to>
      <xdr:col>16</xdr:col>
      <xdr:colOff>0</xdr:colOff>
      <xdr:row>92</xdr:row>
      <xdr:rowOff>171450</xdr:rowOff>
    </xdr:to>
    <xdr:graphicFrame macro="">
      <xdr:nvGraphicFramePr>
        <xdr:cNvPr id="2253" name="Diagramm 17">
          <a:extLst>
            <a:ext uri="{FF2B5EF4-FFF2-40B4-BE49-F238E27FC236}">
              <a16:creationId xmlns:a16="http://schemas.microsoft.com/office/drawing/2014/main" id="{00000000-0008-0000-0900-0000C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47625</xdr:colOff>
      <xdr:row>95</xdr:row>
      <xdr:rowOff>123825</xdr:rowOff>
    </xdr:from>
    <xdr:to>
      <xdr:col>16</xdr:col>
      <xdr:colOff>28575</xdr:colOff>
      <xdr:row>110</xdr:row>
      <xdr:rowOff>0</xdr:rowOff>
    </xdr:to>
    <xdr:graphicFrame macro="">
      <xdr:nvGraphicFramePr>
        <xdr:cNvPr id="2254" name="Diagramm 18">
          <a:extLst>
            <a:ext uri="{FF2B5EF4-FFF2-40B4-BE49-F238E27FC236}">
              <a16:creationId xmlns:a16="http://schemas.microsoft.com/office/drawing/2014/main" id="{00000000-0008-0000-0900-0000CE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28575</xdr:colOff>
      <xdr:row>104</xdr:row>
      <xdr:rowOff>161925</xdr:rowOff>
    </xdr:from>
    <xdr:to>
      <xdr:col>16</xdr:col>
      <xdr:colOff>28575</xdr:colOff>
      <xdr:row>119</xdr:row>
      <xdr:rowOff>47625</xdr:rowOff>
    </xdr:to>
    <xdr:graphicFrame macro="">
      <xdr:nvGraphicFramePr>
        <xdr:cNvPr id="2255" name="Diagramm 19">
          <a:extLst>
            <a:ext uri="{FF2B5EF4-FFF2-40B4-BE49-F238E27FC236}">
              <a16:creationId xmlns:a16="http://schemas.microsoft.com/office/drawing/2014/main" id="{00000000-0008-0000-0900-0000C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0</xdr:colOff>
      <xdr:row>122</xdr:row>
      <xdr:rowOff>0</xdr:rowOff>
    </xdr:from>
    <xdr:to>
      <xdr:col>15</xdr:col>
      <xdr:colOff>447675</xdr:colOff>
      <xdr:row>136</xdr:row>
      <xdr:rowOff>95250</xdr:rowOff>
    </xdr:to>
    <xdr:graphicFrame macro="">
      <xdr:nvGraphicFramePr>
        <xdr:cNvPr id="2256" name="Diagramm 20">
          <a:extLst>
            <a:ext uri="{FF2B5EF4-FFF2-40B4-BE49-F238E27FC236}">
              <a16:creationId xmlns:a16="http://schemas.microsoft.com/office/drawing/2014/main" id="{00000000-0008-0000-0900-0000D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0</xdr:colOff>
      <xdr:row>135</xdr:row>
      <xdr:rowOff>200025</xdr:rowOff>
    </xdr:from>
    <xdr:to>
      <xdr:col>15</xdr:col>
      <xdr:colOff>457200</xdr:colOff>
      <xdr:row>150</xdr:row>
      <xdr:rowOff>76200</xdr:rowOff>
    </xdr:to>
    <xdr:graphicFrame macro="">
      <xdr:nvGraphicFramePr>
        <xdr:cNvPr id="2257" name="Diagramm 21">
          <a:extLst>
            <a:ext uri="{FF2B5EF4-FFF2-40B4-BE49-F238E27FC236}">
              <a16:creationId xmlns:a16="http://schemas.microsoft.com/office/drawing/2014/main" id="{00000000-0008-0000-0900-0000D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28575</xdr:colOff>
      <xdr:row>151</xdr:row>
      <xdr:rowOff>28575</xdr:rowOff>
    </xdr:from>
    <xdr:to>
      <xdr:col>16</xdr:col>
      <xdr:colOff>38100</xdr:colOff>
      <xdr:row>165</xdr:row>
      <xdr:rowOff>85725</xdr:rowOff>
    </xdr:to>
    <xdr:graphicFrame macro="">
      <xdr:nvGraphicFramePr>
        <xdr:cNvPr id="2258" name="Diagramm 23">
          <a:extLst>
            <a:ext uri="{FF2B5EF4-FFF2-40B4-BE49-F238E27FC236}">
              <a16:creationId xmlns:a16="http://schemas.microsoft.com/office/drawing/2014/main" id="{00000000-0008-0000-0900-0000D2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59"/>
  <sheetViews>
    <sheetView tabSelected="1" zoomScale="110" zoomScaleNormal="110" workbookViewId="0">
      <selection activeCell="M46" sqref="M46"/>
    </sheetView>
  </sheetViews>
  <sheetFormatPr baseColWidth="10" defaultRowHeight="17.25" customHeight="1" x14ac:dyDescent="0.35"/>
  <cols>
    <col min="1" max="1" width="51" style="15" customWidth="1"/>
    <col min="2" max="3" width="6.42578125" style="197" customWidth="1"/>
    <col min="4" max="4" width="9.42578125" customWidth="1"/>
    <col min="5" max="8" width="10.140625" customWidth="1"/>
    <col min="11" max="11" width="9.5703125" customWidth="1"/>
  </cols>
  <sheetData>
    <row r="1" spans="1:17" ht="17.25" customHeight="1" x14ac:dyDescent="0.3">
      <c r="A1" s="18"/>
      <c r="B1" s="198" t="s">
        <v>201</v>
      </c>
      <c r="C1" s="199"/>
    </row>
    <row r="2" spans="1:17" ht="15.75" customHeight="1" x14ac:dyDescent="0.3">
      <c r="A2" s="138" t="s">
        <v>202</v>
      </c>
      <c r="B2" s="200"/>
      <c r="C2" s="200"/>
    </row>
    <row r="3" spans="1:17" ht="33" customHeight="1" x14ac:dyDescent="0.25">
      <c r="A3" s="201" t="s">
        <v>326</v>
      </c>
      <c r="B3" s="207"/>
      <c r="C3" s="207"/>
    </row>
    <row r="4" spans="1:17" ht="33" customHeight="1" x14ac:dyDescent="0.25">
      <c r="A4" s="201" t="s">
        <v>327</v>
      </c>
      <c r="B4" s="207"/>
      <c r="C4" s="207"/>
      <c r="Q4" s="163"/>
    </row>
    <row r="5" spans="1:17" ht="33" customHeight="1" x14ac:dyDescent="0.25">
      <c r="A5" s="138" t="s">
        <v>205</v>
      </c>
      <c r="B5" s="202"/>
      <c r="C5" s="202"/>
      <c r="Q5" s="163"/>
    </row>
    <row r="6" spans="1:17" ht="33" customHeight="1" x14ac:dyDescent="0.35">
      <c r="A6" s="203" t="s">
        <v>206</v>
      </c>
      <c r="Q6" s="166"/>
    </row>
    <row r="7" spans="1:17" ht="33" customHeight="1" x14ac:dyDescent="0.25">
      <c r="A7" s="201" t="s">
        <v>207</v>
      </c>
      <c r="B7" s="196"/>
      <c r="C7" s="196"/>
      <c r="Q7" s="164"/>
    </row>
    <row r="8" spans="1:17" ht="33" customHeight="1" x14ac:dyDescent="0.25">
      <c r="A8" s="204" t="s">
        <v>234</v>
      </c>
      <c r="B8" s="196"/>
      <c r="C8" s="196"/>
      <c r="Q8" s="165"/>
    </row>
    <row r="9" spans="1:17" ht="33" customHeight="1" x14ac:dyDescent="0.25">
      <c r="A9" s="203" t="s">
        <v>330</v>
      </c>
      <c r="B9" s="202"/>
      <c r="C9" s="202"/>
      <c r="Q9" s="165"/>
    </row>
    <row r="10" spans="1:17" ht="33" customHeight="1" x14ac:dyDescent="0.25">
      <c r="A10" s="201" t="s">
        <v>328</v>
      </c>
      <c r="B10" s="196"/>
      <c r="C10" s="196"/>
      <c r="Q10" s="165"/>
    </row>
    <row r="11" spans="1:17" ht="33" customHeight="1" x14ac:dyDescent="0.25">
      <c r="A11" s="201" t="s">
        <v>209</v>
      </c>
      <c r="B11" s="196"/>
      <c r="C11" s="196"/>
      <c r="Q11" s="165"/>
    </row>
    <row r="12" spans="1:17" ht="33" customHeight="1" x14ac:dyDescent="0.25">
      <c r="A12" s="201" t="s">
        <v>329</v>
      </c>
      <c r="B12" s="196"/>
      <c r="C12" s="196"/>
      <c r="Q12" s="165"/>
    </row>
    <row r="13" spans="1:17" ht="33" customHeight="1" x14ac:dyDescent="0.25">
      <c r="A13" s="201" t="s">
        <v>211</v>
      </c>
      <c r="B13" s="196"/>
      <c r="C13" s="196"/>
      <c r="Q13" s="165"/>
    </row>
    <row r="14" spans="1:17" ht="33" customHeight="1" x14ac:dyDescent="0.25">
      <c r="A14" s="201"/>
      <c r="B14" s="202"/>
      <c r="C14" s="202"/>
      <c r="Q14" s="164"/>
    </row>
    <row r="15" spans="1:17" ht="33" customHeight="1" x14ac:dyDescent="0.2">
      <c r="A15" s="201" t="s">
        <v>334</v>
      </c>
      <c r="B15" s="23"/>
      <c r="C15" s="23"/>
      <c r="Q15" s="167"/>
    </row>
    <row r="16" spans="1:17" ht="33" customHeight="1" x14ac:dyDescent="0.2">
      <c r="A16" s="201"/>
      <c r="B16" s="23"/>
      <c r="C16" s="23"/>
    </row>
    <row r="17" spans="1:3" ht="33" customHeight="1" x14ac:dyDescent="0.2">
      <c r="A17" s="18"/>
      <c r="B17" s="23"/>
      <c r="C17" s="23"/>
    </row>
    <row r="18" spans="1:3" ht="33" customHeight="1" x14ac:dyDescent="0.25">
      <c r="A18" s="18"/>
      <c r="B18" s="202"/>
      <c r="C18" s="202"/>
    </row>
    <row r="19" spans="1:3" ht="33" customHeight="1" x14ac:dyDescent="0.25">
      <c r="A19" s="203" t="s">
        <v>216</v>
      </c>
      <c r="B19" s="202"/>
      <c r="C19" s="202"/>
    </row>
    <row r="20" spans="1:3" ht="33" customHeight="1" x14ac:dyDescent="0.25">
      <c r="A20" s="201" t="s">
        <v>331</v>
      </c>
      <c r="B20" s="196"/>
      <c r="C20" s="196"/>
    </row>
    <row r="21" spans="1:3" ht="33" customHeight="1" x14ac:dyDescent="0.25">
      <c r="B21" s="202"/>
      <c r="C21" s="202"/>
    </row>
    <row r="22" spans="1:3" ht="33" customHeight="1" x14ac:dyDescent="0.25">
      <c r="A22" s="138" t="s">
        <v>217</v>
      </c>
      <c r="B22" s="202"/>
      <c r="C22" s="202"/>
    </row>
    <row r="23" spans="1:3" ht="33" customHeight="1" x14ac:dyDescent="0.25">
      <c r="A23" s="201" t="s">
        <v>218</v>
      </c>
      <c r="B23" s="196"/>
      <c r="C23" s="196"/>
    </row>
    <row r="24" spans="1:3" ht="33" customHeight="1" x14ac:dyDescent="0.25">
      <c r="A24" s="201" t="s">
        <v>219</v>
      </c>
      <c r="B24" s="196"/>
      <c r="C24" s="196"/>
    </row>
    <row r="25" spans="1:3" ht="33" customHeight="1" x14ac:dyDescent="0.25">
      <c r="A25" s="201" t="s">
        <v>220</v>
      </c>
      <c r="B25" s="196"/>
      <c r="C25" s="196"/>
    </row>
    <row r="26" spans="1:3" ht="33" customHeight="1" x14ac:dyDescent="0.25">
      <c r="A26" s="201" t="s">
        <v>221</v>
      </c>
      <c r="B26" s="196"/>
      <c r="C26" s="196"/>
    </row>
    <row r="27" spans="1:3" ht="33" customHeight="1" x14ac:dyDescent="0.25">
      <c r="A27" s="201" t="s">
        <v>222</v>
      </c>
      <c r="B27" s="196"/>
      <c r="C27" s="196"/>
    </row>
    <row r="28" spans="1:3" ht="33" customHeight="1" x14ac:dyDescent="0.25">
      <c r="A28" s="138" t="s">
        <v>223</v>
      </c>
      <c r="B28" s="202"/>
      <c r="C28" s="202"/>
    </row>
    <row r="29" spans="1:3" ht="33" customHeight="1" x14ac:dyDescent="0.25">
      <c r="A29" s="208" t="s">
        <v>224</v>
      </c>
      <c r="B29" s="202"/>
      <c r="C29" s="202"/>
    </row>
    <row r="30" spans="1:3" ht="33" customHeight="1" x14ac:dyDescent="0.25">
      <c r="A30" s="138" t="s">
        <v>332</v>
      </c>
      <c r="B30" s="202"/>
      <c r="C30" s="202"/>
    </row>
    <row r="31" spans="1:3" ht="33" customHeight="1" x14ac:dyDescent="0.25">
      <c r="A31" s="201" t="s">
        <v>333</v>
      </c>
      <c r="B31" s="202"/>
      <c r="C31" s="202"/>
    </row>
    <row r="32" spans="1:3" ht="33" customHeight="1" x14ac:dyDescent="0.25">
      <c r="A32" s="18" t="s">
        <v>335</v>
      </c>
      <c r="B32" s="202">
        <v>410</v>
      </c>
      <c r="C32" s="202">
        <v>720</v>
      </c>
    </row>
    <row r="33" spans="1:10" ht="33" customHeight="1" x14ac:dyDescent="0.35">
      <c r="A33" s="138" t="s">
        <v>236</v>
      </c>
      <c r="B33" s="205"/>
      <c r="C33" s="205"/>
    </row>
    <row r="34" spans="1:10" ht="17.25" customHeight="1" x14ac:dyDescent="0.35">
      <c r="A34" s="138"/>
      <c r="B34" s="205"/>
      <c r="C34" s="205"/>
    </row>
    <row r="35" spans="1:10" ht="17.25" customHeight="1" x14ac:dyDescent="0.35">
      <c r="A35" s="19" t="s">
        <v>226</v>
      </c>
      <c r="B35" s="206"/>
      <c r="C35" s="206"/>
    </row>
    <row r="36" spans="1:10" ht="17.25" customHeight="1" x14ac:dyDescent="0.35">
      <c r="A36" s="18" t="s">
        <v>227</v>
      </c>
      <c r="B36" s="206"/>
      <c r="C36" s="206"/>
    </row>
    <row r="37" spans="1:10" ht="17.25" customHeight="1" x14ac:dyDescent="0.35">
      <c r="A37" s="15" t="s">
        <v>336</v>
      </c>
      <c r="B37" s="206"/>
      <c r="C37" s="206"/>
    </row>
    <row r="38" spans="1:10" ht="17.25" customHeight="1" x14ac:dyDescent="0.35">
      <c r="A38" s="18" t="s">
        <v>228</v>
      </c>
    </row>
    <row r="39" spans="1:10" ht="17.25" customHeight="1" x14ac:dyDescent="0.35">
      <c r="A39" s="15" t="s">
        <v>337</v>
      </c>
    </row>
    <row r="40" spans="1:10" ht="17.25" customHeight="1" thickBot="1" x14ac:dyDescent="0.4">
      <c r="A40" s="98" t="s">
        <v>229</v>
      </c>
    </row>
    <row r="41" spans="1:10" ht="17.25" customHeight="1" x14ac:dyDescent="0.2">
      <c r="A41" s="170"/>
      <c r="B41" s="171"/>
      <c r="C41" s="171"/>
      <c r="D41" s="171"/>
      <c r="E41" s="171"/>
      <c r="F41" s="171"/>
      <c r="G41" s="171"/>
      <c r="H41" s="171"/>
      <c r="I41" s="171"/>
      <c r="J41" s="172"/>
    </row>
    <row r="42" spans="1:10" ht="17.25" customHeight="1" x14ac:dyDescent="0.2">
      <c r="A42" s="173"/>
      <c r="B42" s="174"/>
      <c r="C42" s="174"/>
      <c r="D42" s="174"/>
      <c r="E42" s="174"/>
      <c r="F42" s="174"/>
      <c r="G42" s="174"/>
      <c r="H42" s="174"/>
      <c r="I42" s="174"/>
      <c r="J42" s="175"/>
    </row>
    <row r="43" spans="1:10" ht="17.25" customHeight="1" thickBot="1" x14ac:dyDescent="0.25">
      <c r="A43" s="176"/>
      <c r="B43" s="177"/>
      <c r="C43" s="177"/>
      <c r="D43" s="177"/>
      <c r="E43" s="177"/>
      <c r="F43" s="177"/>
      <c r="G43" s="177"/>
      <c r="H43" s="177"/>
      <c r="I43" s="177"/>
      <c r="J43" s="178"/>
    </row>
    <row r="45" spans="1:10" ht="17.25" customHeight="1" x14ac:dyDescent="0.35">
      <c r="A45" s="98" t="s">
        <v>338</v>
      </c>
    </row>
    <row r="46" spans="1:10" ht="17.25" customHeight="1" thickBot="1" x14ac:dyDescent="0.4"/>
    <row r="47" spans="1:10" ht="17.25" customHeight="1" x14ac:dyDescent="0.2">
      <c r="A47" s="179" t="s">
        <v>231</v>
      </c>
      <c r="B47" s="171"/>
      <c r="C47" s="171"/>
      <c r="D47" s="171"/>
      <c r="E47" s="171"/>
      <c r="F47" s="171"/>
      <c r="G47" s="171"/>
      <c r="H47" s="171"/>
      <c r="I47" s="171"/>
      <c r="J47" s="172"/>
    </row>
    <row r="48" spans="1:10" ht="17.25" customHeight="1" x14ac:dyDescent="0.2">
      <c r="A48" s="173"/>
      <c r="B48" s="174"/>
      <c r="C48" s="174"/>
      <c r="D48" s="174"/>
      <c r="E48" s="174"/>
      <c r="F48" s="174"/>
      <c r="G48" s="174"/>
      <c r="H48" s="174"/>
      <c r="I48" s="174"/>
      <c r="J48" s="175"/>
    </row>
    <row r="49" spans="1:10" ht="17.25" customHeight="1" thickBot="1" x14ac:dyDescent="0.25">
      <c r="A49" s="176"/>
      <c r="B49" s="177"/>
      <c r="C49" s="177"/>
      <c r="D49" s="177"/>
      <c r="E49" s="177"/>
      <c r="F49" s="177"/>
      <c r="G49" s="177"/>
      <c r="H49" s="177"/>
      <c r="I49" s="177"/>
      <c r="J49" s="178"/>
    </row>
    <row r="50" spans="1:10" ht="17.25" customHeight="1" thickBot="1" x14ac:dyDescent="0.4"/>
    <row r="51" spans="1:10" ht="17.25" customHeight="1" x14ac:dyDescent="0.2">
      <c r="A51" s="179" t="s">
        <v>232</v>
      </c>
      <c r="B51" s="171"/>
      <c r="C51" s="171"/>
      <c r="D51" s="171"/>
      <c r="E51" s="171"/>
      <c r="F51" s="171"/>
      <c r="G51" s="171"/>
      <c r="H51" s="171"/>
      <c r="I51" s="171"/>
      <c r="J51" s="172"/>
    </row>
    <row r="52" spans="1:10" ht="17.25" customHeight="1" x14ac:dyDescent="0.2">
      <c r="A52" s="173"/>
      <c r="B52" s="174"/>
      <c r="C52" s="174"/>
      <c r="D52" s="174"/>
      <c r="E52" s="174"/>
      <c r="F52" s="174"/>
      <c r="G52" s="174"/>
      <c r="H52" s="174"/>
      <c r="I52" s="174"/>
      <c r="J52" s="175"/>
    </row>
    <row r="53" spans="1:10" ht="17.25" customHeight="1" thickBot="1" x14ac:dyDescent="0.25">
      <c r="A53" s="176"/>
      <c r="B53" s="177"/>
      <c r="C53" s="177"/>
      <c r="D53" s="177"/>
      <c r="E53" s="177"/>
      <c r="F53" s="177"/>
      <c r="G53" s="177"/>
      <c r="H53" s="177"/>
      <c r="I53" s="177"/>
      <c r="J53" s="178"/>
    </row>
    <row r="54" spans="1:10" ht="17.25" customHeight="1" x14ac:dyDescent="0.2">
      <c r="B54" s="60"/>
      <c r="C54" s="60"/>
      <c r="D54" s="15"/>
      <c r="E54" s="15"/>
      <c r="F54" s="15"/>
      <c r="G54" s="15"/>
      <c r="H54" s="15"/>
      <c r="I54" s="15"/>
      <c r="J54" s="15"/>
    </row>
    <row r="55" spans="1:10" ht="17.25" customHeight="1" x14ac:dyDescent="0.2">
      <c r="B55" s="60"/>
      <c r="C55" s="60"/>
      <c r="D55" s="15"/>
      <c r="E55" s="15"/>
      <c r="F55" s="15"/>
      <c r="G55" s="15"/>
      <c r="H55" s="15"/>
      <c r="I55" s="15"/>
      <c r="J55" s="15"/>
    </row>
    <row r="56" spans="1:10" ht="17.25" customHeight="1" x14ac:dyDescent="0.2">
      <c r="B56" s="60"/>
      <c r="C56" s="60"/>
      <c r="D56" s="15"/>
      <c r="E56" s="15"/>
      <c r="F56" s="15"/>
      <c r="G56" s="15"/>
      <c r="H56" s="15"/>
      <c r="I56" s="15"/>
      <c r="J56" s="15"/>
    </row>
    <row r="57" spans="1:10" ht="17.25" customHeight="1" x14ac:dyDescent="0.2">
      <c r="B57" s="60"/>
      <c r="C57" s="60"/>
      <c r="D57" s="15"/>
      <c r="E57" s="15"/>
      <c r="F57" s="15"/>
      <c r="G57" s="15"/>
      <c r="H57" s="15"/>
      <c r="I57" s="15"/>
      <c r="J57" s="15"/>
    </row>
    <row r="58" spans="1:10" ht="17.25" customHeight="1" x14ac:dyDescent="0.2">
      <c r="B58" s="60"/>
      <c r="C58" s="60"/>
      <c r="D58" s="15"/>
      <c r="E58" s="15"/>
      <c r="F58" s="15"/>
      <c r="G58" s="15"/>
      <c r="H58" s="15"/>
      <c r="I58" s="15"/>
      <c r="J58" s="15"/>
    </row>
    <row r="59" spans="1:10" ht="17.25" customHeight="1" x14ac:dyDescent="0.2">
      <c r="B59" s="60"/>
      <c r="C59" s="60"/>
      <c r="D59" s="15"/>
      <c r="E59" s="15"/>
      <c r="F59" s="15"/>
      <c r="G59" s="15"/>
      <c r="H59" s="15"/>
      <c r="I59" s="15"/>
      <c r="J59" s="15"/>
    </row>
  </sheetData>
  <mergeCells count="6">
    <mergeCell ref="B1:C1"/>
    <mergeCell ref="A41:J43"/>
    <mergeCell ref="A47:J49"/>
    <mergeCell ref="A51:J53"/>
    <mergeCell ref="B3:C3"/>
    <mergeCell ref="B4:C4"/>
  </mergeCells>
  <phoneticPr fontId="0" type="noConversion"/>
  <pageMargins left="0.39370078740157483" right="0.78740157480314965" top="0.39370078740157483" bottom="0.31496062992125984" header="0.23622047244094491" footer="0.19685039370078741"/>
  <pageSetup paperSize="9" scale="70" orientation="landscape" verticalDpi="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39"/>
  <sheetViews>
    <sheetView workbookViewId="0"/>
  </sheetViews>
  <sheetFormatPr baseColWidth="10" defaultRowHeight="12.75" x14ac:dyDescent="0.2"/>
  <cols>
    <col min="2" max="10" width="10" customWidth="1"/>
    <col min="11" max="11" width="4.85546875" customWidth="1"/>
    <col min="12" max="12" width="6.42578125" customWidth="1"/>
    <col min="13" max="13" width="5.7109375" customWidth="1"/>
    <col min="14" max="14" width="6.140625" customWidth="1"/>
    <col min="15" max="15" width="5.5703125" customWidth="1"/>
  </cols>
  <sheetData>
    <row r="1" spans="1:9" ht="15.75" x14ac:dyDescent="0.25">
      <c r="A1" s="31" t="s">
        <v>180</v>
      </c>
    </row>
    <row r="2" spans="1:9" ht="15" x14ac:dyDescent="0.2">
      <c r="A2" s="32"/>
    </row>
    <row r="3" spans="1:9" ht="23.25" x14ac:dyDescent="0.35">
      <c r="A3" s="192" t="s">
        <v>170</v>
      </c>
      <c r="B3" s="192"/>
      <c r="C3" s="192"/>
      <c r="D3" s="192"/>
      <c r="E3" s="192"/>
      <c r="F3" s="192"/>
      <c r="G3" s="192"/>
      <c r="H3" s="192"/>
      <c r="I3" s="192"/>
    </row>
    <row r="4" spans="1:9" ht="18" x14ac:dyDescent="0.25">
      <c r="A4" s="33" t="s">
        <v>177</v>
      </c>
      <c r="C4" s="33" t="s">
        <v>178</v>
      </c>
      <c r="D4" s="33" t="s">
        <v>178</v>
      </c>
      <c r="E4" s="33" t="s">
        <v>178</v>
      </c>
      <c r="F4" s="33" t="s">
        <v>178</v>
      </c>
      <c r="G4" s="33" t="s">
        <v>179</v>
      </c>
      <c r="H4" s="33" t="s">
        <v>179</v>
      </c>
      <c r="I4" s="33" t="s">
        <v>179</v>
      </c>
    </row>
    <row r="5" spans="1:9" ht="15.75" thickBot="1" x14ac:dyDescent="0.25">
      <c r="A5" s="44" t="s">
        <v>175</v>
      </c>
      <c r="B5" s="45">
        <f>+C5-15</f>
        <v>64</v>
      </c>
      <c r="C5" s="45">
        <v>79</v>
      </c>
      <c r="D5" s="45">
        <f>+E5-15</f>
        <v>71</v>
      </c>
      <c r="E5" s="45">
        <v>86</v>
      </c>
      <c r="F5" s="45">
        <f>+G5-15</f>
        <v>78</v>
      </c>
      <c r="G5" s="45">
        <v>93</v>
      </c>
      <c r="H5" s="45">
        <f>+I5-15</f>
        <v>85</v>
      </c>
      <c r="I5" s="45">
        <v>100</v>
      </c>
    </row>
    <row r="6" spans="1:9" ht="16.5" thickBot="1" x14ac:dyDescent="0.3">
      <c r="A6" s="34" t="s">
        <v>176</v>
      </c>
      <c r="B6" s="35" t="s">
        <v>141</v>
      </c>
      <c r="C6" s="35" t="s">
        <v>142</v>
      </c>
      <c r="D6" s="35" t="s">
        <v>143</v>
      </c>
      <c r="E6" s="35" t="s">
        <v>144</v>
      </c>
      <c r="F6" s="35" t="s">
        <v>145</v>
      </c>
      <c r="G6" s="35" t="s">
        <v>146</v>
      </c>
      <c r="H6" s="35" t="s">
        <v>147</v>
      </c>
      <c r="I6" s="35" t="s">
        <v>148</v>
      </c>
    </row>
    <row r="7" spans="1:9" s="48" customFormat="1" ht="15.75" thickBot="1" x14ac:dyDescent="0.25">
      <c r="A7" s="46">
        <v>26</v>
      </c>
      <c r="B7" s="50">
        <f t="shared" ref="B7:B24" si="0">+((100-B$5)+100)*$A7/100</f>
        <v>35.36</v>
      </c>
      <c r="C7" s="50">
        <f t="shared" ref="C7:I22" si="1">+((100-C$5)+100)*$A7/100</f>
        <v>31.46</v>
      </c>
      <c r="D7" s="50">
        <f t="shared" si="1"/>
        <v>33.54</v>
      </c>
      <c r="E7" s="50">
        <f t="shared" si="1"/>
        <v>29.64</v>
      </c>
      <c r="F7" s="50">
        <f t="shared" si="1"/>
        <v>31.72</v>
      </c>
      <c r="G7" s="50">
        <f t="shared" si="1"/>
        <v>27.82</v>
      </c>
      <c r="H7" s="50">
        <f t="shared" si="1"/>
        <v>29.9</v>
      </c>
      <c r="I7" s="47">
        <f t="shared" si="1"/>
        <v>26</v>
      </c>
    </row>
    <row r="8" spans="1:9" s="48" customFormat="1" ht="15.75" thickBot="1" x14ac:dyDescent="0.25">
      <c r="A8" s="46">
        <v>28</v>
      </c>
      <c r="B8" s="50">
        <f t="shared" si="0"/>
        <v>38.08</v>
      </c>
      <c r="C8" s="50">
        <f t="shared" si="1"/>
        <v>33.880000000000003</v>
      </c>
      <c r="D8" s="50">
        <f t="shared" si="1"/>
        <v>36.119999999999997</v>
      </c>
      <c r="E8" s="50">
        <f t="shared" si="1"/>
        <v>31.92</v>
      </c>
      <c r="F8" s="50">
        <f t="shared" si="1"/>
        <v>34.159999999999997</v>
      </c>
      <c r="G8" s="50">
        <f t="shared" si="1"/>
        <v>29.96</v>
      </c>
      <c r="H8" s="50">
        <f t="shared" si="1"/>
        <v>32.200000000000003</v>
      </c>
      <c r="I8" s="47">
        <f t="shared" si="1"/>
        <v>28</v>
      </c>
    </row>
    <row r="9" spans="1:9" s="48" customFormat="1" ht="15.75" thickBot="1" x14ac:dyDescent="0.25">
      <c r="A9" s="51">
        <v>30</v>
      </c>
      <c r="B9" s="52">
        <f t="shared" si="0"/>
        <v>40.799999999999997</v>
      </c>
      <c r="C9" s="52">
        <f t="shared" si="1"/>
        <v>36.299999999999997</v>
      </c>
      <c r="D9" s="52">
        <f t="shared" si="1"/>
        <v>38.700000000000003</v>
      </c>
      <c r="E9" s="52">
        <f t="shared" si="1"/>
        <v>34.200000000000003</v>
      </c>
      <c r="F9" s="52">
        <f t="shared" si="1"/>
        <v>36.6</v>
      </c>
      <c r="G9" s="52">
        <f t="shared" si="1"/>
        <v>32.1</v>
      </c>
      <c r="H9" s="52">
        <f t="shared" si="1"/>
        <v>34.5</v>
      </c>
      <c r="I9" s="53">
        <f t="shared" si="1"/>
        <v>30</v>
      </c>
    </row>
    <row r="10" spans="1:9" s="48" customFormat="1" ht="15.75" thickBot="1" x14ac:dyDescent="0.25">
      <c r="A10" s="54">
        <v>32</v>
      </c>
      <c r="B10" s="55">
        <f t="shared" si="0"/>
        <v>43.52</v>
      </c>
      <c r="C10" s="55">
        <f t="shared" si="1"/>
        <v>38.72</v>
      </c>
      <c r="D10" s="55">
        <f t="shared" si="1"/>
        <v>41.28</v>
      </c>
      <c r="E10" s="55">
        <f t="shared" si="1"/>
        <v>36.479999999999997</v>
      </c>
      <c r="F10" s="55">
        <f t="shared" si="1"/>
        <v>39.04</v>
      </c>
      <c r="G10" s="55">
        <f t="shared" si="1"/>
        <v>34.24</v>
      </c>
      <c r="H10" s="55">
        <f t="shared" si="1"/>
        <v>36.799999999999997</v>
      </c>
      <c r="I10" s="45">
        <f t="shared" si="1"/>
        <v>32</v>
      </c>
    </row>
    <row r="11" spans="1:9" s="48" customFormat="1" ht="15.75" thickBot="1" x14ac:dyDescent="0.25">
      <c r="A11" s="46">
        <v>34</v>
      </c>
      <c r="B11" s="50">
        <f t="shared" si="0"/>
        <v>46.24</v>
      </c>
      <c r="C11" s="50">
        <f t="shared" si="1"/>
        <v>41.14</v>
      </c>
      <c r="D11" s="50">
        <f t="shared" si="1"/>
        <v>43.86</v>
      </c>
      <c r="E11" s="50">
        <f t="shared" si="1"/>
        <v>38.76</v>
      </c>
      <c r="F11" s="50">
        <f t="shared" si="1"/>
        <v>41.48</v>
      </c>
      <c r="G11" s="50">
        <f t="shared" si="1"/>
        <v>36.380000000000003</v>
      </c>
      <c r="H11" s="50">
        <f t="shared" si="1"/>
        <v>39.1</v>
      </c>
      <c r="I11" s="47">
        <f t="shared" si="1"/>
        <v>34</v>
      </c>
    </row>
    <row r="12" spans="1:9" s="48" customFormat="1" ht="15.75" thickBot="1" x14ac:dyDescent="0.25">
      <c r="A12" s="46">
        <v>36</v>
      </c>
      <c r="B12" s="50">
        <f t="shared" si="0"/>
        <v>48.96</v>
      </c>
      <c r="C12" s="50">
        <f t="shared" si="1"/>
        <v>43.56</v>
      </c>
      <c r="D12" s="50">
        <f t="shared" si="1"/>
        <v>46.44</v>
      </c>
      <c r="E12" s="50">
        <f t="shared" si="1"/>
        <v>41.04</v>
      </c>
      <c r="F12" s="50">
        <f t="shared" si="1"/>
        <v>43.92</v>
      </c>
      <c r="G12" s="50">
        <f t="shared" si="1"/>
        <v>38.520000000000003</v>
      </c>
      <c r="H12" s="50">
        <f t="shared" si="1"/>
        <v>41.4</v>
      </c>
      <c r="I12" s="47">
        <f t="shared" si="1"/>
        <v>36</v>
      </c>
    </row>
    <row r="13" spans="1:9" s="48" customFormat="1" ht="15.75" thickBot="1" x14ac:dyDescent="0.25">
      <c r="A13" s="46">
        <v>38</v>
      </c>
      <c r="B13" s="50">
        <f t="shared" si="0"/>
        <v>51.68</v>
      </c>
      <c r="C13" s="50">
        <f t="shared" si="1"/>
        <v>45.98</v>
      </c>
      <c r="D13" s="50">
        <f t="shared" si="1"/>
        <v>49.02</v>
      </c>
      <c r="E13" s="50">
        <f t="shared" si="1"/>
        <v>43.32</v>
      </c>
      <c r="F13" s="50">
        <f t="shared" si="1"/>
        <v>46.36</v>
      </c>
      <c r="G13" s="50">
        <f t="shared" si="1"/>
        <v>40.659999999999997</v>
      </c>
      <c r="H13" s="50">
        <f t="shared" si="1"/>
        <v>43.7</v>
      </c>
      <c r="I13" s="47">
        <f t="shared" si="1"/>
        <v>38</v>
      </c>
    </row>
    <row r="14" spans="1:9" s="48" customFormat="1" ht="15.75" thickBot="1" x14ac:dyDescent="0.25">
      <c r="A14" s="54">
        <v>40</v>
      </c>
      <c r="B14" s="55">
        <f t="shared" si="0"/>
        <v>54.4</v>
      </c>
      <c r="C14" s="55">
        <f t="shared" si="1"/>
        <v>48.4</v>
      </c>
      <c r="D14" s="55">
        <f t="shared" si="1"/>
        <v>51.6</v>
      </c>
      <c r="E14" s="55">
        <f t="shared" si="1"/>
        <v>45.6</v>
      </c>
      <c r="F14" s="55">
        <f t="shared" si="1"/>
        <v>48.8</v>
      </c>
      <c r="G14" s="55">
        <f t="shared" si="1"/>
        <v>42.8</v>
      </c>
      <c r="H14" s="55">
        <f t="shared" si="1"/>
        <v>46</v>
      </c>
      <c r="I14" s="45">
        <f t="shared" si="1"/>
        <v>40</v>
      </c>
    </row>
    <row r="15" spans="1:9" s="48" customFormat="1" ht="15.75" thickBot="1" x14ac:dyDescent="0.25">
      <c r="A15" s="46">
        <v>42</v>
      </c>
      <c r="B15" s="50">
        <f t="shared" si="0"/>
        <v>57.12</v>
      </c>
      <c r="C15" s="50">
        <f t="shared" si="1"/>
        <v>50.82</v>
      </c>
      <c r="D15" s="50">
        <f t="shared" si="1"/>
        <v>54.18</v>
      </c>
      <c r="E15" s="50">
        <f t="shared" si="1"/>
        <v>47.88</v>
      </c>
      <c r="F15" s="50">
        <f t="shared" si="1"/>
        <v>51.24</v>
      </c>
      <c r="G15" s="50">
        <f t="shared" si="1"/>
        <v>44.94</v>
      </c>
      <c r="H15" s="50">
        <f t="shared" si="1"/>
        <v>48.3</v>
      </c>
      <c r="I15" s="47">
        <f t="shared" si="1"/>
        <v>42</v>
      </c>
    </row>
    <row r="16" spans="1:9" s="48" customFormat="1" ht="15.75" thickBot="1" x14ac:dyDescent="0.25">
      <c r="A16" s="46">
        <v>44</v>
      </c>
      <c r="B16" s="50">
        <f t="shared" si="0"/>
        <v>59.84</v>
      </c>
      <c r="C16" s="50">
        <f t="shared" si="1"/>
        <v>53.24</v>
      </c>
      <c r="D16" s="50">
        <f t="shared" si="1"/>
        <v>56.76</v>
      </c>
      <c r="E16" s="50">
        <f t="shared" si="1"/>
        <v>50.16</v>
      </c>
      <c r="F16" s="50">
        <f t="shared" si="1"/>
        <v>53.68</v>
      </c>
      <c r="G16" s="50">
        <f t="shared" si="1"/>
        <v>47.08</v>
      </c>
      <c r="H16" s="50">
        <f t="shared" si="1"/>
        <v>50.6</v>
      </c>
      <c r="I16" s="47">
        <f t="shared" si="1"/>
        <v>44</v>
      </c>
    </row>
    <row r="17" spans="1:15" s="48" customFormat="1" ht="15.75" thickBot="1" x14ac:dyDescent="0.25">
      <c r="A17" s="46">
        <v>46</v>
      </c>
      <c r="B17" s="50">
        <f t="shared" si="0"/>
        <v>62.56</v>
      </c>
      <c r="C17" s="50">
        <f t="shared" si="1"/>
        <v>55.66</v>
      </c>
      <c r="D17" s="50">
        <f t="shared" si="1"/>
        <v>59.34</v>
      </c>
      <c r="E17" s="50">
        <f t="shared" si="1"/>
        <v>52.44</v>
      </c>
      <c r="F17" s="50">
        <f t="shared" si="1"/>
        <v>56.12</v>
      </c>
      <c r="G17" s="50">
        <f t="shared" si="1"/>
        <v>49.22</v>
      </c>
      <c r="H17" s="50">
        <f t="shared" si="1"/>
        <v>52.9</v>
      </c>
      <c r="I17" s="47">
        <f t="shared" si="1"/>
        <v>46</v>
      </c>
    </row>
    <row r="18" spans="1:15" s="48" customFormat="1" ht="15.75" thickBot="1" x14ac:dyDescent="0.25">
      <c r="A18" s="54">
        <v>48</v>
      </c>
      <c r="B18" s="55">
        <f t="shared" si="0"/>
        <v>65.28</v>
      </c>
      <c r="C18" s="55">
        <f t="shared" si="1"/>
        <v>58.08</v>
      </c>
      <c r="D18" s="55">
        <f t="shared" si="1"/>
        <v>61.92</v>
      </c>
      <c r="E18" s="55">
        <f t="shared" si="1"/>
        <v>54.72</v>
      </c>
      <c r="F18" s="55">
        <f t="shared" si="1"/>
        <v>58.56</v>
      </c>
      <c r="G18" s="55">
        <f t="shared" si="1"/>
        <v>51.36</v>
      </c>
      <c r="H18" s="55">
        <f t="shared" si="1"/>
        <v>55.2</v>
      </c>
      <c r="I18" s="45">
        <f t="shared" si="1"/>
        <v>48</v>
      </c>
    </row>
    <row r="19" spans="1:15" s="48" customFormat="1" ht="15.75" thickBot="1" x14ac:dyDescent="0.25">
      <c r="A19" s="46">
        <v>50</v>
      </c>
      <c r="B19" s="50">
        <f t="shared" si="0"/>
        <v>68</v>
      </c>
      <c r="C19" s="50">
        <f t="shared" si="1"/>
        <v>60.5</v>
      </c>
      <c r="D19" s="50">
        <f t="shared" si="1"/>
        <v>64.5</v>
      </c>
      <c r="E19" s="50">
        <f t="shared" si="1"/>
        <v>57</v>
      </c>
      <c r="F19" s="50">
        <f t="shared" si="1"/>
        <v>61</v>
      </c>
      <c r="G19" s="50">
        <f t="shared" si="1"/>
        <v>53.5</v>
      </c>
      <c r="H19" s="50">
        <f t="shared" si="1"/>
        <v>57.5</v>
      </c>
      <c r="I19" s="47">
        <f t="shared" si="1"/>
        <v>50</v>
      </c>
    </row>
    <row r="20" spans="1:15" s="48" customFormat="1" ht="15.75" thickBot="1" x14ac:dyDescent="0.25">
      <c r="A20" s="46">
        <v>52</v>
      </c>
      <c r="B20" s="50">
        <f t="shared" si="0"/>
        <v>70.72</v>
      </c>
      <c r="C20" s="50">
        <f t="shared" si="1"/>
        <v>62.92</v>
      </c>
      <c r="D20" s="50">
        <f t="shared" si="1"/>
        <v>67.08</v>
      </c>
      <c r="E20" s="50">
        <f t="shared" si="1"/>
        <v>59.28</v>
      </c>
      <c r="F20" s="50">
        <f t="shared" si="1"/>
        <v>63.44</v>
      </c>
      <c r="G20" s="50">
        <f t="shared" si="1"/>
        <v>55.64</v>
      </c>
      <c r="H20" s="50">
        <f t="shared" si="1"/>
        <v>59.8</v>
      </c>
      <c r="I20" s="47">
        <f t="shared" si="1"/>
        <v>52</v>
      </c>
    </row>
    <row r="21" spans="1:15" s="48" customFormat="1" ht="15.75" thickBot="1" x14ac:dyDescent="0.25">
      <c r="A21" s="46">
        <v>54</v>
      </c>
      <c r="B21" s="50">
        <f t="shared" si="0"/>
        <v>73.44</v>
      </c>
      <c r="C21" s="50">
        <f t="shared" si="1"/>
        <v>65.34</v>
      </c>
      <c r="D21" s="50">
        <f t="shared" si="1"/>
        <v>69.66</v>
      </c>
      <c r="E21" s="50">
        <f t="shared" si="1"/>
        <v>61.56</v>
      </c>
      <c r="F21" s="50">
        <f t="shared" si="1"/>
        <v>65.88</v>
      </c>
      <c r="G21" s="50">
        <f t="shared" si="1"/>
        <v>57.78</v>
      </c>
      <c r="H21" s="50">
        <f t="shared" si="1"/>
        <v>62.1</v>
      </c>
      <c r="I21" s="47">
        <f t="shared" si="1"/>
        <v>54</v>
      </c>
    </row>
    <row r="22" spans="1:15" s="48" customFormat="1" ht="15.75" thickBot="1" x14ac:dyDescent="0.25">
      <c r="A22" s="54">
        <v>56</v>
      </c>
      <c r="B22" s="55">
        <f t="shared" si="0"/>
        <v>76.16</v>
      </c>
      <c r="C22" s="55">
        <f t="shared" si="1"/>
        <v>67.760000000000005</v>
      </c>
      <c r="D22" s="55">
        <f t="shared" si="1"/>
        <v>72.239999999999995</v>
      </c>
      <c r="E22" s="55">
        <f t="shared" si="1"/>
        <v>63.84</v>
      </c>
      <c r="F22" s="55">
        <f t="shared" si="1"/>
        <v>68.319999999999993</v>
      </c>
      <c r="G22" s="55">
        <f t="shared" si="1"/>
        <v>59.92</v>
      </c>
      <c r="H22" s="55">
        <f t="shared" si="1"/>
        <v>64.400000000000006</v>
      </c>
      <c r="I22" s="45">
        <f t="shared" si="1"/>
        <v>56</v>
      </c>
    </row>
    <row r="23" spans="1:15" s="48" customFormat="1" ht="15.75" thickBot="1" x14ac:dyDescent="0.25">
      <c r="A23" s="46">
        <v>58</v>
      </c>
      <c r="B23" s="50">
        <f t="shared" si="0"/>
        <v>78.88</v>
      </c>
      <c r="C23" s="50">
        <f t="shared" ref="C23:I24" si="2">+((100-C$5)+100)*$A23/100</f>
        <v>70.180000000000007</v>
      </c>
      <c r="D23" s="50">
        <f t="shared" si="2"/>
        <v>74.819999999999993</v>
      </c>
      <c r="E23" s="50">
        <f t="shared" si="2"/>
        <v>66.12</v>
      </c>
      <c r="F23" s="50">
        <f t="shared" si="2"/>
        <v>70.760000000000005</v>
      </c>
      <c r="G23" s="50">
        <f t="shared" si="2"/>
        <v>62.06</v>
      </c>
      <c r="H23" s="50">
        <f t="shared" si="2"/>
        <v>66.7</v>
      </c>
      <c r="I23" s="47">
        <f t="shared" si="2"/>
        <v>58</v>
      </c>
    </row>
    <row r="24" spans="1:15" s="48" customFormat="1" ht="15.75" thickBot="1" x14ac:dyDescent="0.25">
      <c r="A24" s="46">
        <v>60</v>
      </c>
      <c r="B24" s="50">
        <f t="shared" si="0"/>
        <v>81.599999999999994</v>
      </c>
      <c r="C24" s="50">
        <f t="shared" si="2"/>
        <v>72.599999999999994</v>
      </c>
      <c r="D24" s="50">
        <f t="shared" si="2"/>
        <v>77.400000000000006</v>
      </c>
      <c r="E24" s="50">
        <f t="shared" si="2"/>
        <v>68.400000000000006</v>
      </c>
      <c r="F24" s="50">
        <f t="shared" si="2"/>
        <v>73.2</v>
      </c>
      <c r="G24" s="50">
        <f t="shared" si="2"/>
        <v>64.2</v>
      </c>
      <c r="H24" s="50">
        <f t="shared" si="2"/>
        <v>69</v>
      </c>
      <c r="I24" s="47">
        <f t="shared" si="2"/>
        <v>60</v>
      </c>
    </row>
    <row r="25" spans="1:15" ht="12.75" customHeight="1" x14ac:dyDescent="0.2">
      <c r="A25" s="32"/>
    </row>
    <row r="26" spans="1:15" ht="18" customHeight="1" x14ac:dyDescent="0.2">
      <c r="A26" s="32" t="s">
        <v>171</v>
      </c>
    </row>
    <row r="27" spans="1:15" ht="18" x14ac:dyDescent="0.25">
      <c r="A27" s="33" t="s">
        <v>172</v>
      </c>
      <c r="B27" s="30">
        <v>23</v>
      </c>
      <c r="C27" s="30">
        <v>27</v>
      </c>
      <c r="D27" s="30">
        <v>24</v>
      </c>
      <c r="E27" s="30">
        <v>28</v>
      </c>
      <c r="F27" s="30">
        <v>25</v>
      </c>
      <c r="G27" s="30">
        <v>29</v>
      </c>
      <c r="H27" s="30">
        <v>26</v>
      </c>
      <c r="I27" s="30">
        <v>30</v>
      </c>
    </row>
    <row r="28" spans="1:15" ht="15" x14ac:dyDescent="0.2">
      <c r="A28" s="186"/>
      <c r="B28" s="174"/>
      <c r="C28" s="174"/>
      <c r="D28" s="174"/>
      <c r="E28" s="174"/>
      <c r="F28" s="174"/>
      <c r="G28" s="174"/>
      <c r="H28" s="174"/>
      <c r="I28" s="174"/>
    </row>
    <row r="29" spans="1:15" ht="18" x14ac:dyDescent="0.25">
      <c r="A29" s="32"/>
      <c r="K29" s="26" t="s">
        <v>140</v>
      </c>
    </row>
    <row r="30" spans="1:15" ht="18.75" thickBot="1" x14ac:dyDescent="0.3">
      <c r="A30" s="193" t="s">
        <v>173</v>
      </c>
      <c r="B30" s="177"/>
      <c r="C30" s="177"/>
      <c r="D30" s="177"/>
      <c r="E30" s="177"/>
      <c r="F30" s="177"/>
      <c r="G30" s="177"/>
      <c r="H30" s="177"/>
      <c r="I30" s="177"/>
      <c r="J30" s="177"/>
      <c r="K30" s="27" t="s">
        <v>149</v>
      </c>
    </row>
    <row r="31" spans="1:15" ht="27" thickBot="1" x14ac:dyDescent="0.3">
      <c r="A31" s="36" t="s">
        <v>174</v>
      </c>
      <c r="B31" s="37">
        <v>150</v>
      </c>
      <c r="C31" s="37">
        <v>170</v>
      </c>
      <c r="D31" s="37">
        <v>190</v>
      </c>
      <c r="E31" s="37">
        <v>210</v>
      </c>
      <c r="F31" s="37">
        <v>230</v>
      </c>
      <c r="G31" s="37">
        <v>250</v>
      </c>
      <c r="H31" s="37">
        <v>270</v>
      </c>
      <c r="I31" s="37">
        <v>290</v>
      </c>
      <c r="J31" s="37">
        <v>310</v>
      </c>
      <c r="K31" s="49"/>
      <c r="L31" s="48"/>
      <c r="M31" s="48"/>
      <c r="N31" s="48"/>
      <c r="O31" s="48"/>
    </row>
    <row r="32" spans="1:15" ht="18.75" thickBot="1" x14ac:dyDescent="0.3">
      <c r="A32" s="38" t="s">
        <v>108</v>
      </c>
      <c r="B32" s="39">
        <v>39.700000000000003</v>
      </c>
      <c r="C32" s="39">
        <v>38.1</v>
      </c>
      <c r="D32" s="39">
        <v>36.6</v>
      </c>
      <c r="E32" s="39">
        <v>35.5</v>
      </c>
      <c r="F32" s="39">
        <v>34.4</v>
      </c>
      <c r="G32" s="39">
        <v>33.5</v>
      </c>
      <c r="H32" s="39">
        <v>32.6</v>
      </c>
      <c r="I32" s="39">
        <v>31.9</v>
      </c>
      <c r="J32" s="39">
        <v>31.2</v>
      </c>
      <c r="K32" s="49"/>
      <c r="L32" s="48"/>
      <c r="M32" s="48"/>
      <c r="N32" s="48"/>
      <c r="O32" s="48"/>
    </row>
    <row r="33" spans="1:15" ht="18.75" thickBot="1" x14ac:dyDescent="0.3">
      <c r="A33" s="40">
        <v>330</v>
      </c>
      <c r="B33" s="37">
        <v>350</v>
      </c>
      <c r="C33" s="37">
        <v>370</v>
      </c>
      <c r="D33" s="37">
        <v>390</v>
      </c>
      <c r="E33" s="37">
        <v>410</v>
      </c>
      <c r="K33" s="28" t="s">
        <v>150</v>
      </c>
      <c r="L33" s="29">
        <f t="shared" ref="L33:L39" si="3">+M33-5</f>
        <v>55</v>
      </c>
      <c r="M33" s="29">
        <v>60</v>
      </c>
      <c r="N33" s="29">
        <f t="shared" ref="N33:N39" si="4">+M33+5</f>
        <v>65</v>
      </c>
      <c r="O33" s="29">
        <f t="shared" ref="O33:O39" si="5">+M33 + 10</f>
        <v>70</v>
      </c>
    </row>
    <row r="34" spans="1:15" ht="18.75" thickBot="1" x14ac:dyDescent="0.3">
      <c r="A34" s="41">
        <v>30.5</v>
      </c>
      <c r="B34" s="39">
        <v>29.9</v>
      </c>
      <c r="C34" s="39">
        <v>29.3</v>
      </c>
      <c r="D34" s="39">
        <v>28.9</v>
      </c>
      <c r="E34" s="39">
        <v>28.3</v>
      </c>
      <c r="K34" s="28" t="s">
        <v>151</v>
      </c>
      <c r="L34" s="29">
        <f t="shared" si="3"/>
        <v>70</v>
      </c>
      <c r="M34" s="29">
        <v>75</v>
      </c>
      <c r="N34" s="29">
        <f t="shared" si="4"/>
        <v>80</v>
      </c>
      <c r="O34" s="29">
        <f t="shared" si="5"/>
        <v>85</v>
      </c>
    </row>
    <row r="35" spans="1:15" ht="18" x14ac:dyDescent="0.25">
      <c r="A35" s="32"/>
      <c r="K35" s="28" t="s">
        <v>152</v>
      </c>
      <c r="L35" s="29">
        <f t="shared" si="3"/>
        <v>50</v>
      </c>
      <c r="M35" s="29">
        <v>55</v>
      </c>
      <c r="N35" s="29">
        <f t="shared" si="4"/>
        <v>60</v>
      </c>
      <c r="O35" s="29">
        <f t="shared" si="5"/>
        <v>65</v>
      </c>
    </row>
    <row r="36" spans="1:15" ht="18" x14ac:dyDescent="0.25">
      <c r="K36" s="28" t="s">
        <v>153</v>
      </c>
      <c r="L36" s="29">
        <f t="shared" si="3"/>
        <v>65</v>
      </c>
      <c r="M36" s="29">
        <v>70</v>
      </c>
      <c r="N36" s="29">
        <f t="shared" si="4"/>
        <v>75</v>
      </c>
      <c r="O36" s="29">
        <f t="shared" si="5"/>
        <v>80</v>
      </c>
    </row>
    <row r="37" spans="1:15" ht="18" x14ac:dyDescent="0.25">
      <c r="K37" s="28" t="s">
        <v>154</v>
      </c>
      <c r="L37" s="29">
        <f t="shared" si="3"/>
        <v>45</v>
      </c>
      <c r="M37" s="29">
        <v>50</v>
      </c>
      <c r="N37" s="29">
        <f t="shared" si="4"/>
        <v>55</v>
      </c>
      <c r="O37" s="29">
        <f t="shared" si="5"/>
        <v>60</v>
      </c>
    </row>
    <row r="38" spans="1:15" ht="18" x14ac:dyDescent="0.25">
      <c r="K38" s="28" t="s">
        <v>155</v>
      </c>
      <c r="L38" s="29">
        <f t="shared" si="3"/>
        <v>60</v>
      </c>
      <c r="M38" s="29">
        <v>65</v>
      </c>
      <c r="N38" s="29">
        <f t="shared" si="4"/>
        <v>70</v>
      </c>
      <c r="O38" s="29">
        <f t="shared" si="5"/>
        <v>75</v>
      </c>
    </row>
    <row r="39" spans="1:15" ht="18" x14ac:dyDescent="0.25">
      <c r="K39" s="28" t="s">
        <v>156</v>
      </c>
      <c r="L39" s="29">
        <f t="shared" si="3"/>
        <v>40</v>
      </c>
      <c r="M39" s="29">
        <v>45</v>
      </c>
      <c r="N39" s="29">
        <f t="shared" si="4"/>
        <v>50</v>
      </c>
      <c r="O39" s="29">
        <f t="shared" si="5"/>
        <v>55</v>
      </c>
    </row>
  </sheetData>
  <mergeCells count="3">
    <mergeCell ref="A3:I3"/>
    <mergeCell ref="A30:J30"/>
    <mergeCell ref="A28:I28"/>
  </mergeCells>
  <phoneticPr fontId="0" type="noConversion"/>
  <pageMargins left="0.78740157499999996" right="0.78740157499999996" top="0.984251969" bottom="0.984251969" header="0.4921259845" footer="0.4921259845"/>
  <pageSetup paperSize="9" orientation="landscape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54"/>
  <sheetViews>
    <sheetView workbookViewId="0">
      <selection activeCell="D43" sqref="C36:D43"/>
    </sheetView>
  </sheetViews>
  <sheetFormatPr baseColWidth="10" defaultRowHeight="12.75" x14ac:dyDescent="0.2"/>
  <cols>
    <col min="1" max="1" width="3.7109375" style="3" customWidth="1"/>
    <col min="2" max="2" width="6.85546875" style="3" customWidth="1"/>
    <col min="3" max="3" width="28.85546875" style="3" customWidth="1"/>
    <col min="4" max="4" width="31.85546875" style="3" customWidth="1"/>
    <col min="5" max="5" width="21.5703125" style="3" customWidth="1"/>
    <col min="6" max="6" width="11" style="2" customWidth="1"/>
    <col min="7" max="7" width="13.140625" style="2" customWidth="1"/>
    <col min="8" max="8" width="12.7109375" style="2" customWidth="1"/>
    <col min="9" max="9" width="9.7109375" style="2" customWidth="1"/>
    <col min="10" max="16384" width="11.42578125" style="3"/>
  </cols>
  <sheetData>
    <row r="1" spans="1:9" x14ac:dyDescent="0.2">
      <c r="A1" s="1"/>
      <c r="B1" s="1"/>
      <c r="C1" s="1"/>
      <c r="D1" s="1"/>
      <c r="E1" s="1"/>
      <c r="F1" s="7" t="s">
        <v>30</v>
      </c>
      <c r="G1" s="7" t="s">
        <v>31</v>
      </c>
      <c r="H1" s="7" t="s">
        <v>32</v>
      </c>
      <c r="I1" s="7" t="s">
        <v>33</v>
      </c>
    </row>
    <row r="2" spans="1:9" x14ac:dyDescent="0.2">
      <c r="A2" s="8">
        <v>1</v>
      </c>
      <c r="B2" s="8" t="s">
        <v>0</v>
      </c>
      <c r="C2" s="9" t="s">
        <v>26</v>
      </c>
      <c r="D2" s="9" t="s">
        <v>27</v>
      </c>
      <c r="E2" s="9" t="s">
        <v>1</v>
      </c>
      <c r="F2" s="9" t="s">
        <v>47</v>
      </c>
      <c r="G2" s="9"/>
      <c r="H2" s="9" t="s">
        <v>49</v>
      </c>
      <c r="I2" s="9"/>
    </row>
    <row r="3" spans="1:9" ht="25.5" x14ac:dyDescent="0.2">
      <c r="A3" s="8">
        <v>2</v>
      </c>
      <c r="B3" s="10">
        <v>37168</v>
      </c>
      <c r="C3" s="9" t="s">
        <v>28</v>
      </c>
      <c r="D3" s="9" t="s">
        <v>29</v>
      </c>
      <c r="E3" s="9" t="s">
        <v>2</v>
      </c>
      <c r="F3" s="9" t="s">
        <v>48</v>
      </c>
      <c r="G3" s="9"/>
      <c r="H3" s="9" t="s">
        <v>50</v>
      </c>
      <c r="I3" s="9"/>
    </row>
    <row r="4" spans="1:9" x14ac:dyDescent="0.2">
      <c r="A4" s="8">
        <v>3</v>
      </c>
      <c r="B4" s="10">
        <v>37172</v>
      </c>
      <c r="C4" s="9" t="s">
        <v>34</v>
      </c>
      <c r="D4" s="9" t="s">
        <v>80</v>
      </c>
      <c r="E4" s="9" t="s">
        <v>3</v>
      </c>
      <c r="F4" s="9" t="s">
        <v>52</v>
      </c>
      <c r="G4" s="9"/>
      <c r="H4" s="9" t="s">
        <v>51</v>
      </c>
      <c r="I4" s="9"/>
    </row>
    <row r="5" spans="1:9" x14ac:dyDescent="0.2">
      <c r="A5" s="8">
        <v>4</v>
      </c>
      <c r="B5" s="10">
        <v>37175</v>
      </c>
      <c r="C5" s="9" t="s">
        <v>35</v>
      </c>
      <c r="D5" s="9" t="s">
        <v>36</v>
      </c>
      <c r="E5" s="9" t="s">
        <v>4</v>
      </c>
      <c r="F5" s="9" t="s">
        <v>55</v>
      </c>
      <c r="G5" s="9"/>
      <c r="H5" s="9" t="s">
        <v>54</v>
      </c>
      <c r="I5" s="9" t="s">
        <v>53</v>
      </c>
    </row>
    <row r="6" spans="1:9" x14ac:dyDescent="0.2">
      <c r="A6" s="8">
        <v>5</v>
      </c>
      <c r="B6" s="10">
        <v>37179</v>
      </c>
      <c r="C6" s="9" t="s">
        <v>37</v>
      </c>
      <c r="D6" s="9" t="s">
        <v>38</v>
      </c>
      <c r="E6" s="9" t="s">
        <v>5</v>
      </c>
      <c r="F6" s="9" t="s">
        <v>57</v>
      </c>
      <c r="G6" s="9" t="s">
        <v>56</v>
      </c>
      <c r="H6" s="9" t="s">
        <v>58</v>
      </c>
      <c r="I6" s="9" t="s">
        <v>59</v>
      </c>
    </row>
    <row r="7" spans="1:9" x14ac:dyDescent="0.2">
      <c r="A7" s="8">
        <v>6</v>
      </c>
      <c r="B7" s="10">
        <v>37182</v>
      </c>
      <c r="C7" s="9" t="s">
        <v>39</v>
      </c>
      <c r="D7" s="9" t="s">
        <v>40</v>
      </c>
      <c r="E7" s="9" t="s">
        <v>6</v>
      </c>
      <c r="F7" s="9" t="s">
        <v>60</v>
      </c>
      <c r="G7" s="9"/>
      <c r="H7" s="9"/>
      <c r="I7" s="9"/>
    </row>
    <row r="8" spans="1:9" x14ac:dyDescent="0.2">
      <c r="A8" s="8">
        <v>7</v>
      </c>
      <c r="B8" s="10">
        <v>37186</v>
      </c>
      <c r="C8" s="9" t="s">
        <v>41</v>
      </c>
      <c r="D8" s="9" t="s">
        <v>42</v>
      </c>
      <c r="E8" s="9" t="s">
        <v>7</v>
      </c>
      <c r="F8" s="9" t="s">
        <v>62</v>
      </c>
      <c r="G8" s="9" t="s">
        <v>61</v>
      </c>
      <c r="H8" s="9" t="s">
        <v>63</v>
      </c>
      <c r="I8" s="9"/>
    </row>
    <row r="9" spans="1:9" ht="25.5" x14ac:dyDescent="0.2">
      <c r="A9" s="8">
        <v>8</v>
      </c>
      <c r="B9" s="10">
        <v>37189</v>
      </c>
      <c r="C9" s="9" t="s">
        <v>37</v>
      </c>
      <c r="D9" s="9" t="s">
        <v>81</v>
      </c>
      <c r="E9" s="9" t="s">
        <v>4</v>
      </c>
      <c r="F9" s="9" t="s">
        <v>62</v>
      </c>
      <c r="G9" s="9" t="s">
        <v>65</v>
      </c>
      <c r="H9" s="9" t="s">
        <v>64</v>
      </c>
      <c r="I9" s="9"/>
    </row>
    <row r="10" spans="1:9" x14ac:dyDescent="0.2">
      <c r="A10" s="8">
        <v>9</v>
      </c>
      <c r="B10" s="10">
        <v>37193</v>
      </c>
      <c r="C10" s="9" t="s">
        <v>43</v>
      </c>
      <c r="D10" s="9" t="s">
        <v>44</v>
      </c>
      <c r="E10" s="9" t="s">
        <v>8</v>
      </c>
      <c r="F10" s="9"/>
      <c r="G10" s="9" t="s">
        <v>67</v>
      </c>
      <c r="H10" s="9" t="s">
        <v>66</v>
      </c>
      <c r="I10" s="9" t="s">
        <v>62</v>
      </c>
    </row>
    <row r="11" spans="1:9" x14ac:dyDescent="0.2">
      <c r="A11" s="8">
        <v>10</v>
      </c>
      <c r="B11" s="10">
        <v>37200</v>
      </c>
      <c r="C11" s="11" t="s">
        <v>97</v>
      </c>
      <c r="D11" s="9" t="s">
        <v>70</v>
      </c>
      <c r="E11" s="9" t="s">
        <v>9</v>
      </c>
      <c r="F11" s="9" t="s">
        <v>68</v>
      </c>
      <c r="G11" s="9" t="s">
        <v>69</v>
      </c>
      <c r="H11" s="9"/>
      <c r="I11" s="9"/>
    </row>
    <row r="12" spans="1:9" ht="25.5" x14ac:dyDescent="0.2">
      <c r="A12" s="8">
        <v>11</v>
      </c>
      <c r="B12" s="10">
        <v>37203</v>
      </c>
      <c r="C12" s="9" t="s">
        <v>45</v>
      </c>
      <c r="D12" s="9" t="s">
        <v>71</v>
      </c>
      <c r="E12" s="9" t="s">
        <v>10</v>
      </c>
      <c r="F12" s="9"/>
      <c r="G12" s="9"/>
      <c r="H12" s="9" t="s">
        <v>72</v>
      </c>
      <c r="I12" s="9"/>
    </row>
    <row r="13" spans="1:9" x14ac:dyDescent="0.2">
      <c r="A13" s="8">
        <v>12</v>
      </c>
      <c r="B13" s="10">
        <v>37207</v>
      </c>
      <c r="C13" s="9" t="s">
        <v>46</v>
      </c>
      <c r="D13" s="11" t="s">
        <v>95</v>
      </c>
      <c r="E13" s="9" t="s">
        <v>11</v>
      </c>
      <c r="F13" s="9"/>
      <c r="G13" s="9"/>
      <c r="H13" s="9" t="s">
        <v>73</v>
      </c>
      <c r="I13" s="9"/>
    </row>
    <row r="14" spans="1:9" ht="25.5" x14ac:dyDescent="0.2">
      <c r="A14" s="8">
        <v>13</v>
      </c>
      <c r="B14" s="10">
        <v>37210</v>
      </c>
      <c r="C14" s="9" t="s">
        <v>74</v>
      </c>
      <c r="D14" s="11" t="s">
        <v>94</v>
      </c>
      <c r="E14" s="9" t="s">
        <v>12</v>
      </c>
      <c r="F14" s="9" t="s">
        <v>69</v>
      </c>
      <c r="G14" s="9" t="s">
        <v>75</v>
      </c>
      <c r="H14" s="9"/>
      <c r="I14" s="9"/>
    </row>
    <row r="15" spans="1:9" ht="25.5" x14ac:dyDescent="0.2">
      <c r="A15" s="8">
        <v>14</v>
      </c>
      <c r="B15" s="10">
        <v>37214</v>
      </c>
      <c r="C15" s="9" t="s">
        <v>34</v>
      </c>
      <c r="D15" s="9" t="s">
        <v>13</v>
      </c>
      <c r="E15" s="9" t="s">
        <v>14</v>
      </c>
      <c r="F15" s="9" t="s">
        <v>76</v>
      </c>
      <c r="G15" s="9" t="s">
        <v>76</v>
      </c>
      <c r="H15" s="9" t="s">
        <v>76</v>
      </c>
      <c r="I15" s="9" t="s">
        <v>77</v>
      </c>
    </row>
    <row r="16" spans="1:9" ht="25.5" x14ac:dyDescent="0.2">
      <c r="A16" s="8">
        <v>15</v>
      </c>
      <c r="B16" s="10">
        <v>37217</v>
      </c>
      <c r="C16" s="9" t="s">
        <v>78</v>
      </c>
      <c r="D16" s="11" t="s">
        <v>96</v>
      </c>
      <c r="E16" s="9" t="s">
        <v>82</v>
      </c>
      <c r="F16" s="9"/>
      <c r="G16" s="9" t="s">
        <v>76</v>
      </c>
      <c r="H16" s="9" t="s">
        <v>76</v>
      </c>
      <c r="I16" s="9"/>
    </row>
    <row r="17" spans="1:9" ht="25.5" x14ac:dyDescent="0.2">
      <c r="A17" s="8">
        <v>16</v>
      </c>
      <c r="B17" s="10">
        <v>37221</v>
      </c>
      <c r="C17" s="11" t="s">
        <v>98</v>
      </c>
      <c r="D17" s="9" t="s">
        <v>83</v>
      </c>
      <c r="E17" s="9" t="s">
        <v>86</v>
      </c>
      <c r="F17" s="9" t="s">
        <v>88</v>
      </c>
      <c r="G17" s="9" t="s">
        <v>56</v>
      </c>
      <c r="H17" s="9" t="s">
        <v>87</v>
      </c>
      <c r="I17" s="9"/>
    </row>
    <row r="18" spans="1:9" x14ac:dyDescent="0.2">
      <c r="A18" s="8">
        <v>17</v>
      </c>
      <c r="B18" s="10">
        <v>37224</v>
      </c>
      <c r="C18" s="9"/>
      <c r="D18" s="11" t="s">
        <v>85</v>
      </c>
      <c r="E18" s="9" t="s">
        <v>15</v>
      </c>
      <c r="F18" s="9" t="s">
        <v>93</v>
      </c>
      <c r="G18" s="9"/>
      <c r="H18" s="9"/>
      <c r="I18" s="9"/>
    </row>
    <row r="19" spans="1:9" x14ac:dyDescent="0.2">
      <c r="A19" s="8">
        <v>18</v>
      </c>
      <c r="B19" s="10">
        <v>37228</v>
      </c>
      <c r="C19" s="9" t="s">
        <v>34</v>
      </c>
      <c r="D19" s="9" t="s">
        <v>89</v>
      </c>
      <c r="E19" s="9"/>
      <c r="F19" s="9" t="s">
        <v>62</v>
      </c>
      <c r="G19" s="9"/>
      <c r="H19" s="9"/>
      <c r="I19" s="9"/>
    </row>
    <row r="20" spans="1:9" ht="25.5" x14ac:dyDescent="0.2">
      <c r="A20" s="8">
        <v>19</v>
      </c>
      <c r="B20" s="10">
        <v>37231</v>
      </c>
      <c r="C20" s="12"/>
      <c r="D20" s="9" t="s">
        <v>19</v>
      </c>
      <c r="E20" s="9" t="s">
        <v>20</v>
      </c>
      <c r="F20" s="9" t="s">
        <v>62</v>
      </c>
      <c r="G20" s="9"/>
      <c r="H20" s="9"/>
      <c r="I20" s="9"/>
    </row>
    <row r="21" spans="1:9" x14ac:dyDescent="0.2">
      <c r="A21" s="8">
        <v>20</v>
      </c>
      <c r="B21" s="10">
        <v>37235</v>
      </c>
      <c r="C21" s="9" t="s">
        <v>90</v>
      </c>
      <c r="D21" s="9" t="s">
        <v>91</v>
      </c>
      <c r="E21" s="9" t="s">
        <v>16</v>
      </c>
      <c r="F21" s="9" t="s">
        <v>55</v>
      </c>
      <c r="G21" s="9"/>
      <c r="H21" s="9"/>
      <c r="I21" s="9"/>
    </row>
    <row r="22" spans="1:9" ht="18" customHeight="1" x14ac:dyDescent="0.2">
      <c r="A22" s="8">
        <v>21</v>
      </c>
      <c r="B22" s="10">
        <v>37238</v>
      </c>
      <c r="C22" s="12"/>
      <c r="D22" s="11" t="s">
        <v>84</v>
      </c>
      <c r="E22" s="9" t="s">
        <v>92</v>
      </c>
      <c r="F22" s="9"/>
      <c r="G22" s="9" t="s">
        <v>102</v>
      </c>
      <c r="H22" s="9" t="s">
        <v>102</v>
      </c>
      <c r="I22" s="9"/>
    </row>
    <row r="23" spans="1:9" x14ac:dyDescent="0.2">
      <c r="A23" s="8">
        <v>22</v>
      </c>
      <c r="B23" s="10">
        <v>37242</v>
      </c>
      <c r="C23" s="9" t="s">
        <v>91</v>
      </c>
      <c r="D23" s="11" t="s">
        <v>79</v>
      </c>
      <c r="E23" s="9"/>
      <c r="F23" s="9"/>
      <c r="G23" s="9"/>
      <c r="H23" s="9"/>
      <c r="I23" s="9"/>
    </row>
    <row r="24" spans="1:9" ht="25.5" x14ac:dyDescent="0.2">
      <c r="A24" s="8">
        <v>23</v>
      </c>
      <c r="B24" s="8" t="s">
        <v>18</v>
      </c>
      <c r="C24" s="9" t="s">
        <v>17</v>
      </c>
      <c r="D24" s="9"/>
      <c r="E24" s="9"/>
      <c r="F24" s="9"/>
      <c r="G24" s="9"/>
      <c r="H24" s="9"/>
      <c r="I24" s="9"/>
    </row>
    <row r="25" spans="1:9" x14ac:dyDescent="0.2">
      <c r="A25" s="8">
        <v>24</v>
      </c>
      <c r="B25" s="8" t="s">
        <v>21</v>
      </c>
      <c r="C25" s="9" t="s">
        <v>22</v>
      </c>
      <c r="D25" s="9"/>
      <c r="E25" s="9" t="s">
        <v>23</v>
      </c>
      <c r="F25" s="9"/>
      <c r="G25" s="9"/>
      <c r="H25" s="9"/>
      <c r="I25" s="9"/>
    </row>
    <row r="26" spans="1:9" x14ac:dyDescent="0.2">
      <c r="A26" s="8"/>
      <c r="B26" s="8"/>
      <c r="C26" s="12"/>
      <c r="D26" s="12"/>
      <c r="E26" s="12"/>
      <c r="F26" s="9"/>
      <c r="G26" s="9"/>
      <c r="H26" s="9"/>
      <c r="I26" s="9"/>
    </row>
    <row r="27" spans="1:9" x14ac:dyDescent="0.2">
      <c r="A27" s="4">
        <v>25</v>
      </c>
      <c r="B27" s="5"/>
      <c r="C27" s="6" t="s">
        <v>24</v>
      </c>
      <c r="D27" s="6"/>
      <c r="E27" s="2"/>
    </row>
    <row r="28" spans="1:9" ht="25.5" x14ac:dyDescent="0.2">
      <c r="A28" s="4">
        <v>26</v>
      </c>
      <c r="B28" s="5"/>
      <c r="C28" s="6" t="s">
        <v>25</v>
      </c>
      <c r="D28" s="6"/>
      <c r="E28" s="2"/>
    </row>
    <row r="29" spans="1:9" x14ac:dyDescent="0.2">
      <c r="A29" s="4">
        <v>27</v>
      </c>
      <c r="B29" s="5"/>
      <c r="C29" s="6" t="s">
        <v>104</v>
      </c>
      <c r="D29" s="6" t="s">
        <v>105</v>
      </c>
      <c r="E29" s="2"/>
    </row>
    <row r="30" spans="1:9" x14ac:dyDescent="0.2">
      <c r="A30" s="4">
        <v>28</v>
      </c>
      <c r="B30" s="5"/>
      <c r="C30" s="6" t="s">
        <v>103</v>
      </c>
      <c r="D30" s="6"/>
      <c r="E30" s="2"/>
    </row>
    <row r="31" spans="1:9" x14ac:dyDescent="0.2">
      <c r="A31" s="4">
        <v>29</v>
      </c>
      <c r="B31" s="5"/>
      <c r="C31" s="6" t="s">
        <v>99</v>
      </c>
      <c r="D31" s="6"/>
      <c r="E31" s="2"/>
    </row>
    <row r="32" spans="1:9" x14ac:dyDescent="0.2">
      <c r="A32" s="4">
        <v>30</v>
      </c>
      <c r="B32" s="5"/>
      <c r="C32" s="6" t="s">
        <v>100</v>
      </c>
      <c r="D32" s="2"/>
      <c r="E32" s="7"/>
      <c r="F32" s="7"/>
      <c r="G32" s="7"/>
      <c r="H32" s="7"/>
      <c r="I32" s="7"/>
    </row>
    <row r="33" spans="1:9" x14ac:dyDescent="0.2">
      <c r="A33" s="194" t="s">
        <v>101</v>
      </c>
      <c r="B33" s="195"/>
      <c r="C33" s="195"/>
      <c r="D33" s="195"/>
      <c r="E33" s="195"/>
      <c r="F33" s="195"/>
      <c r="G33" s="195"/>
      <c r="H33" s="195"/>
      <c r="I33" s="195"/>
    </row>
    <row r="34" spans="1:9" x14ac:dyDescent="0.2">
      <c r="E34" s="13"/>
      <c r="F34" s="14"/>
      <c r="G34" s="14"/>
      <c r="H34" s="14"/>
      <c r="I34" s="14"/>
    </row>
    <row r="35" spans="1:9" x14ac:dyDescent="0.2">
      <c r="E35" s="13"/>
      <c r="F35" s="14"/>
      <c r="G35" s="14"/>
      <c r="H35" s="14"/>
      <c r="I35" s="14"/>
    </row>
    <row r="36" spans="1:9" x14ac:dyDescent="0.2">
      <c r="E36" s="13"/>
      <c r="F36" s="14"/>
      <c r="G36" s="14"/>
      <c r="H36" s="14"/>
      <c r="I36" s="14"/>
    </row>
    <row r="37" spans="1:9" ht="15" x14ac:dyDescent="0.2">
      <c r="C37" s="15"/>
      <c r="D37" s="15"/>
      <c r="F37" s="14"/>
      <c r="G37" s="14"/>
      <c r="H37" s="14"/>
      <c r="I37" s="14"/>
    </row>
    <row r="38" spans="1:9" ht="15" x14ac:dyDescent="0.2">
      <c r="C38" s="16"/>
      <c r="D38" s="15"/>
      <c r="F38" s="14"/>
      <c r="G38" s="14"/>
      <c r="H38" s="14"/>
      <c r="I38" s="14"/>
    </row>
    <row r="39" spans="1:9" ht="15" x14ac:dyDescent="0.2">
      <c r="C39" s="16"/>
      <c r="D39" s="15"/>
      <c r="F39" s="14"/>
      <c r="G39" s="14"/>
      <c r="H39" s="14"/>
      <c r="I39" s="14"/>
    </row>
    <row r="40" spans="1:9" ht="15" x14ac:dyDescent="0.2">
      <c r="C40" s="16"/>
      <c r="D40" s="15"/>
      <c r="F40" s="14"/>
      <c r="G40" s="14"/>
      <c r="H40" s="14"/>
      <c r="I40" s="14"/>
    </row>
    <row r="41" spans="1:9" ht="15" x14ac:dyDescent="0.2">
      <c r="C41" s="16"/>
      <c r="D41" s="15"/>
      <c r="F41" s="14"/>
      <c r="G41" s="14"/>
      <c r="H41" s="14"/>
      <c r="I41" s="14"/>
    </row>
    <row r="42" spans="1:9" ht="15" x14ac:dyDescent="0.2">
      <c r="C42" s="16"/>
      <c r="D42" s="15"/>
      <c r="F42" s="14"/>
      <c r="G42" s="14"/>
      <c r="H42" s="14"/>
      <c r="I42" s="14"/>
    </row>
    <row r="43" spans="1:9" ht="15" x14ac:dyDescent="0.2">
      <c r="C43" s="16"/>
      <c r="D43" s="15"/>
      <c r="F43" s="14"/>
      <c r="G43" s="14"/>
      <c r="H43" s="14"/>
      <c r="I43" s="14"/>
    </row>
    <row r="44" spans="1:9" x14ac:dyDescent="0.2">
      <c r="E44" s="13"/>
      <c r="F44" s="14"/>
      <c r="G44" s="14"/>
      <c r="H44" s="14"/>
      <c r="I44" s="14"/>
    </row>
    <row r="45" spans="1:9" x14ac:dyDescent="0.2">
      <c r="E45" s="13"/>
      <c r="F45" s="14"/>
      <c r="G45" s="14"/>
      <c r="H45" s="14"/>
      <c r="I45" s="14"/>
    </row>
    <row r="46" spans="1:9" x14ac:dyDescent="0.2">
      <c r="E46" s="13"/>
      <c r="F46" s="14"/>
      <c r="G46" s="14"/>
      <c r="H46" s="14"/>
      <c r="I46" s="14"/>
    </row>
    <row r="47" spans="1:9" x14ac:dyDescent="0.2">
      <c r="E47" s="13"/>
      <c r="F47" s="14"/>
      <c r="G47" s="14"/>
      <c r="H47" s="14"/>
      <c r="I47" s="14"/>
    </row>
    <row r="48" spans="1:9" x14ac:dyDescent="0.2">
      <c r="E48" s="13"/>
      <c r="F48" s="14"/>
      <c r="G48" s="14"/>
      <c r="H48" s="14"/>
      <c r="I48" s="14"/>
    </row>
    <row r="49" spans="5:9" x14ac:dyDescent="0.2">
      <c r="E49" s="13"/>
      <c r="F49" s="14"/>
      <c r="G49" s="14"/>
      <c r="H49" s="14"/>
      <c r="I49" s="14"/>
    </row>
    <row r="50" spans="5:9" x14ac:dyDescent="0.2">
      <c r="E50" s="13"/>
      <c r="F50" s="14"/>
      <c r="G50" s="14"/>
      <c r="H50" s="14"/>
      <c r="I50" s="14"/>
    </row>
    <row r="51" spans="5:9" x14ac:dyDescent="0.2">
      <c r="E51" s="13"/>
      <c r="F51" s="14"/>
      <c r="G51" s="14"/>
      <c r="H51" s="14"/>
      <c r="I51" s="14"/>
    </row>
    <row r="52" spans="5:9" x14ac:dyDescent="0.2">
      <c r="E52" s="13"/>
      <c r="F52" s="14"/>
      <c r="G52" s="14"/>
      <c r="H52" s="14"/>
      <c r="I52" s="14"/>
    </row>
    <row r="53" spans="5:9" x14ac:dyDescent="0.2">
      <c r="E53" s="13"/>
      <c r="F53" s="14"/>
      <c r="G53" s="14"/>
      <c r="H53" s="14"/>
      <c r="I53" s="14"/>
    </row>
    <row r="54" spans="5:9" x14ac:dyDescent="0.2">
      <c r="E54" s="13"/>
      <c r="F54" s="14"/>
      <c r="G54" s="14"/>
      <c r="H54" s="14"/>
      <c r="I54" s="14"/>
    </row>
  </sheetData>
  <mergeCells count="1">
    <mergeCell ref="A33:I33"/>
  </mergeCells>
  <phoneticPr fontId="0" type="noConversion"/>
  <pageMargins left="0.42" right="0.42" top="0.35" bottom="0.28999999999999998" header="0.32" footer="0.1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51"/>
  <sheetViews>
    <sheetView workbookViewId="0">
      <selection activeCell="A13" sqref="A13"/>
    </sheetView>
  </sheetViews>
  <sheetFormatPr baseColWidth="10" defaultRowHeight="17.25" customHeight="1" x14ac:dyDescent="0.35"/>
  <cols>
    <col min="1" max="1" width="57" style="15" customWidth="1"/>
    <col min="2" max="3" width="6.42578125" style="97" customWidth="1"/>
    <col min="4" max="4" width="9.42578125" customWidth="1"/>
    <col min="5" max="8" width="10.140625" customWidth="1"/>
    <col min="11" max="11" width="9.5703125" customWidth="1"/>
  </cols>
  <sheetData>
    <row r="1" spans="1:3" ht="17.25" customHeight="1" x14ac:dyDescent="0.3">
      <c r="B1" s="168" t="s">
        <v>201</v>
      </c>
      <c r="C1" s="169"/>
    </row>
    <row r="2" spans="1:3" ht="15.75" customHeight="1" x14ac:dyDescent="0.3">
      <c r="A2" s="31" t="s">
        <v>237</v>
      </c>
      <c r="B2" s="86" t="s">
        <v>203</v>
      </c>
      <c r="C2" s="86" t="s">
        <v>204</v>
      </c>
    </row>
    <row r="3" spans="1:3" ht="18.75" customHeight="1" x14ac:dyDescent="0.25">
      <c r="A3" s="32" t="s">
        <v>319</v>
      </c>
      <c r="B3" s="92"/>
      <c r="C3" s="92"/>
    </row>
    <row r="4" spans="1:3" ht="15" customHeight="1" x14ac:dyDescent="0.25">
      <c r="A4" s="42" t="s">
        <v>205</v>
      </c>
      <c r="B4" s="94"/>
      <c r="C4" s="94"/>
    </row>
    <row r="5" spans="1:3" ht="18.75" customHeight="1" x14ac:dyDescent="0.25">
      <c r="A5" s="99" t="s">
        <v>252</v>
      </c>
      <c r="B5" s="94"/>
      <c r="C5" s="94"/>
    </row>
    <row r="6" spans="1:3" ht="16.5" customHeight="1" x14ac:dyDescent="0.25">
      <c r="A6" s="32" t="s">
        <v>238</v>
      </c>
      <c r="B6" s="92"/>
      <c r="C6" s="92"/>
    </row>
    <row r="7" spans="1:3" ht="31.5" customHeight="1" x14ac:dyDescent="0.25">
      <c r="A7" s="32" t="s">
        <v>239</v>
      </c>
      <c r="B7" s="92"/>
      <c r="C7" s="92"/>
    </row>
    <row r="8" spans="1:3" ht="46.5" customHeight="1" x14ac:dyDescent="0.25">
      <c r="A8" s="99" t="s">
        <v>253</v>
      </c>
      <c r="B8" s="92"/>
      <c r="C8" s="92"/>
    </row>
    <row r="9" spans="1:3" ht="19.5" customHeight="1" x14ac:dyDescent="0.25">
      <c r="A9" s="32" t="s">
        <v>240</v>
      </c>
      <c r="B9" s="92"/>
      <c r="C9" s="92"/>
    </row>
    <row r="10" spans="1:3" ht="18" customHeight="1" x14ac:dyDescent="0.25">
      <c r="A10" s="32" t="s">
        <v>241</v>
      </c>
      <c r="B10" s="92"/>
      <c r="C10" s="92"/>
    </row>
    <row r="11" spans="1:3" ht="18" customHeight="1" x14ac:dyDescent="0.25">
      <c r="A11" s="99" t="s">
        <v>216</v>
      </c>
      <c r="B11" s="94"/>
      <c r="C11" s="94"/>
    </row>
    <row r="12" spans="1:3" ht="30" customHeight="1" x14ac:dyDescent="0.25">
      <c r="A12" s="32" t="s">
        <v>321</v>
      </c>
      <c r="B12" s="92"/>
      <c r="C12" s="92"/>
    </row>
    <row r="13" spans="1:3" ht="19.5" customHeight="1" x14ac:dyDescent="0.25">
      <c r="A13" s="32" t="s">
        <v>242</v>
      </c>
      <c r="B13" s="92"/>
      <c r="C13" s="92"/>
    </row>
    <row r="14" spans="1:3" ht="19.5" customHeight="1" x14ac:dyDescent="0.25">
      <c r="A14" s="42" t="s">
        <v>217</v>
      </c>
      <c r="B14" s="94"/>
      <c r="C14" s="94"/>
    </row>
    <row r="15" spans="1:3" ht="16.5" customHeight="1" x14ac:dyDescent="0.25">
      <c r="A15" s="99" t="s">
        <v>254</v>
      </c>
      <c r="B15" s="94"/>
      <c r="C15" s="94"/>
    </row>
    <row r="16" spans="1:3" ht="18" customHeight="1" x14ac:dyDescent="0.25">
      <c r="A16" s="32" t="s">
        <v>243</v>
      </c>
      <c r="B16" s="92"/>
      <c r="C16" s="92"/>
    </row>
    <row r="17" spans="1:3" ht="17.25" customHeight="1" x14ac:dyDescent="0.25">
      <c r="A17" s="32" t="s">
        <v>244</v>
      </c>
      <c r="B17" s="92"/>
      <c r="C17" s="92"/>
    </row>
    <row r="18" spans="1:3" ht="18" customHeight="1" x14ac:dyDescent="0.25">
      <c r="A18" s="32" t="s">
        <v>245</v>
      </c>
      <c r="B18" s="92"/>
      <c r="C18" s="92"/>
    </row>
    <row r="19" spans="1:3" ht="17.25" customHeight="1" x14ac:dyDescent="0.25">
      <c r="A19" s="99" t="s">
        <v>246</v>
      </c>
      <c r="B19" s="94"/>
      <c r="C19" s="94"/>
    </row>
    <row r="20" spans="1:3" ht="33.75" customHeight="1" x14ac:dyDescent="0.25">
      <c r="A20" s="32" t="s">
        <v>247</v>
      </c>
      <c r="B20" s="94"/>
      <c r="C20" s="94"/>
    </row>
    <row r="21" spans="1:3" ht="32.25" customHeight="1" x14ac:dyDescent="0.25">
      <c r="A21" s="32" t="s">
        <v>248</v>
      </c>
      <c r="B21" s="92"/>
      <c r="C21" s="92"/>
    </row>
    <row r="22" spans="1:3" ht="34.5" customHeight="1" x14ac:dyDescent="0.25">
      <c r="A22" s="32" t="s">
        <v>249</v>
      </c>
      <c r="B22" s="94"/>
      <c r="C22" s="94"/>
    </row>
    <row r="23" spans="1:3" ht="15" customHeight="1" x14ac:dyDescent="0.25">
      <c r="A23" s="42" t="s">
        <v>223</v>
      </c>
      <c r="B23" s="94"/>
      <c r="C23" s="94"/>
    </row>
    <row r="24" spans="1:3" ht="33.75" customHeight="1" x14ac:dyDescent="0.25">
      <c r="A24" s="32" t="s">
        <v>320</v>
      </c>
      <c r="B24" s="92"/>
      <c r="C24" s="92"/>
    </row>
    <row r="25" spans="1:3" ht="31.5" customHeight="1" x14ac:dyDescent="0.25">
      <c r="A25" s="32" t="s">
        <v>250</v>
      </c>
      <c r="B25" s="92"/>
      <c r="C25" s="92"/>
    </row>
    <row r="26" spans="1:3" ht="30" customHeight="1" x14ac:dyDescent="0.25">
      <c r="A26" s="99" t="s">
        <v>255</v>
      </c>
      <c r="B26" s="92"/>
      <c r="C26" s="92"/>
    </row>
    <row r="27" spans="1:3" ht="49.5" customHeight="1" x14ac:dyDescent="0.25">
      <c r="A27" s="99" t="s">
        <v>256</v>
      </c>
      <c r="B27" s="92"/>
      <c r="C27" s="92"/>
    </row>
    <row r="28" spans="1:3" ht="18.75" customHeight="1" x14ac:dyDescent="0.25">
      <c r="A28" s="42" t="s">
        <v>225</v>
      </c>
      <c r="B28" s="94"/>
      <c r="C28" s="94"/>
    </row>
    <row r="29" spans="1:3" ht="37.5" customHeight="1" x14ac:dyDescent="0.2">
      <c r="A29" s="180" t="s">
        <v>251</v>
      </c>
      <c r="B29" s="182"/>
      <c r="C29" s="182"/>
    </row>
    <row r="30" spans="1:3" ht="17.25" customHeight="1" x14ac:dyDescent="0.2">
      <c r="A30" s="181"/>
      <c r="B30" s="183"/>
      <c r="C30" s="183"/>
    </row>
    <row r="31" spans="1:3" ht="15.75" customHeight="1" x14ac:dyDescent="0.25">
      <c r="A31" s="32" t="s">
        <v>318</v>
      </c>
      <c r="B31" s="92"/>
      <c r="C31" s="92"/>
    </row>
    <row r="33" spans="1:10" ht="17.25" customHeight="1" x14ac:dyDescent="0.35">
      <c r="A33" s="31"/>
    </row>
    <row r="34" spans="1:10" ht="17.25" customHeight="1" thickBot="1" x14ac:dyDescent="0.4">
      <c r="A34" s="98" t="s">
        <v>229</v>
      </c>
    </row>
    <row r="35" spans="1:10" ht="17.25" customHeight="1" x14ac:dyDescent="0.2">
      <c r="A35" s="170"/>
      <c r="B35" s="171"/>
      <c r="C35" s="171"/>
      <c r="D35" s="171"/>
      <c r="E35" s="171"/>
      <c r="F35" s="171"/>
      <c r="G35" s="171"/>
      <c r="H35" s="171"/>
      <c r="I35" s="171"/>
      <c r="J35" s="172"/>
    </row>
    <row r="36" spans="1:10" ht="17.25" customHeight="1" x14ac:dyDescent="0.2">
      <c r="A36" s="173"/>
      <c r="B36" s="174"/>
      <c r="C36" s="174"/>
      <c r="D36" s="174"/>
      <c r="E36" s="174"/>
      <c r="F36" s="174"/>
      <c r="G36" s="174"/>
      <c r="H36" s="174"/>
      <c r="I36" s="174"/>
      <c r="J36" s="175"/>
    </row>
    <row r="37" spans="1:10" ht="17.25" customHeight="1" thickBot="1" x14ac:dyDescent="0.25">
      <c r="A37" s="176"/>
      <c r="B37" s="177"/>
      <c r="C37" s="177"/>
      <c r="D37" s="177"/>
      <c r="E37" s="177"/>
      <c r="F37" s="177"/>
      <c r="G37" s="177"/>
      <c r="H37" s="177"/>
      <c r="I37" s="177"/>
      <c r="J37" s="178"/>
    </row>
    <row r="39" spans="1:10" ht="17.25" customHeight="1" x14ac:dyDescent="0.35">
      <c r="A39" s="98" t="s">
        <v>230</v>
      </c>
    </row>
    <row r="40" spans="1:10" ht="17.25" customHeight="1" thickBot="1" x14ac:dyDescent="0.4"/>
    <row r="41" spans="1:10" ht="17.25" customHeight="1" x14ac:dyDescent="0.2">
      <c r="A41" s="179" t="s">
        <v>231</v>
      </c>
      <c r="B41" s="171"/>
      <c r="C41" s="171"/>
      <c r="D41" s="171"/>
      <c r="E41" s="171"/>
      <c r="F41" s="171"/>
      <c r="G41" s="171"/>
      <c r="H41" s="171"/>
      <c r="I41" s="171"/>
      <c r="J41" s="172"/>
    </row>
    <row r="42" spans="1:10" ht="17.25" customHeight="1" x14ac:dyDescent="0.2">
      <c r="A42" s="173"/>
      <c r="B42" s="174"/>
      <c r="C42" s="174"/>
      <c r="D42" s="174"/>
      <c r="E42" s="174"/>
      <c r="F42" s="174"/>
      <c r="G42" s="174"/>
      <c r="H42" s="174"/>
      <c r="I42" s="174"/>
      <c r="J42" s="175"/>
    </row>
    <row r="43" spans="1:10" ht="17.25" customHeight="1" thickBot="1" x14ac:dyDescent="0.25">
      <c r="A43" s="176"/>
      <c r="B43" s="177"/>
      <c r="C43" s="177"/>
      <c r="D43" s="177"/>
      <c r="E43" s="177"/>
      <c r="F43" s="177"/>
      <c r="G43" s="177"/>
      <c r="H43" s="177"/>
      <c r="I43" s="177"/>
      <c r="J43" s="178"/>
    </row>
    <row r="44" spans="1:10" ht="17.25" customHeight="1" thickBot="1" x14ac:dyDescent="0.4"/>
    <row r="45" spans="1:10" ht="17.25" customHeight="1" x14ac:dyDescent="0.2">
      <c r="A45" s="179" t="s">
        <v>232</v>
      </c>
      <c r="B45" s="171"/>
      <c r="C45" s="171"/>
      <c r="D45" s="171"/>
      <c r="E45" s="171"/>
      <c r="F45" s="171"/>
      <c r="G45" s="171"/>
      <c r="H45" s="171"/>
      <c r="I45" s="171"/>
      <c r="J45" s="172"/>
    </row>
    <row r="46" spans="1:10" ht="17.25" customHeight="1" x14ac:dyDescent="0.2">
      <c r="A46" s="173"/>
      <c r="B46" s="174"/>
      <c r="C46" s="174"/>
      <c r="D46" s="174"/>
      <c r="E46" s="174"/>
      <c r="F46" s="174"/>
      <c r="G46" s="174"/>
      <c r="H46" s="174"/>
      <c r="I46" s="174"/>
      <c r="J46" s="175"/>
    </row>
    <row r="47" spans="1:10" ht="17.25" customHeight="1" thickBot="1" x14ac:dyDescent="0.25">
      <c r="A47" s="176"/>
      <c r="B47" s="177"/>
      <c r="C47" s="177"/>
      <c r="D47" s="177"/>
      <c r="E47" s="177"/>
      <c r="F47" s="177"/>
      <c r="G47" s="177"/>
      <c r="H47" s="177"/>
      <c r="I47" s="177"/>
      <c r="J47" s="178"/>
    </row>
    <row r="48" spans="1:10" ht="17.25" customHeight="1" thickBot="1" x14ac:dyDescent="0.4"/>
    <row r="49" spans="1:10" ht="17.25" customHeight="1" x14ac:dyDescent="0.2">
      <c r="A49" s="179" t="s">
        <v>233</v>
      </c>
      <c r="B49" s="171"/>
      <c r="C49" s="171"/>
      <c r="D49" s="171"/>
      <c r="E49" s="171"/>
      <c r="F49" s="171"/>
      <c r="G49" s="171"/>
      <c r="H49" s="171"/>
      <c r="I49" s="171"/>
      <c r="J49" s="172"/>
    </row>
    <row r="50" spans="1:10" ht="17.25" customHeight="1" x14ac:dyDescent="0.2">
      <c r="A50" s="173"/>
      <c r="B50" s="174"/>
      <c r="C50" s="174"/>
      <c r="D50" s="174"/>
      <c r="E50" s="174"/>
      <c r="F50" s="174"/>
      <c r="G50" s="174"/>
      <c r="H50" s="174"/>
      <c r="I50" s="174"/>
      <c r="J50" s="175"/>
    </row>
    <row r="51" spans="1:10" ht="17.25" customHeight="1" thickBot="1" x14ac:dyDescent="0.25">
      <c r="A51" s="176"/>
      <c r="B51" s="177"/>
      <c r="C51" s="177"/>
      <c r="D51" s="177"/>
      <c r="E51" s="177"/>
      <c r="F51" s="177"/>
      <c r="G51" s="177"/>
      <c r="H51" s="177"/>
      <c r="I51" s="177"/>
      <c r="J51" s="178"/>
    </row>
  </sheetData>
  <mergeCells count="8">
    <mergeCell ref="A49:J51"/>
    <mergeCell ref="B1:C1"/>
    <mergeCell ref="A35:J37"/>
    <mergeCell ref="A41:J43"/>
    <mergeCell ref="A45:J47"/>
    <mergeCell ref="A29:A30"/>
    <mergeCell ref="B29:B30"/>
    <mergeCell ref="C29:C30"/>
  </mergeCells>
  <phoneticPr fontId="0" type="noConversion"/>
  <pageMargins left="0.39370078740157483" right="0.78740157480314965" top="0.19685039370078741" bottom="0.11811023622047245" header="3.937007874015748E-2" footer="0"/>
  <pageSetup paperSize="9" scale="70" orientation="landscape" verticalDpi="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48"/>
  <sheetViews>
    <sheetView workbookViewId="0">
      <selection activeCell="A30" sqref="A30:J48"/>
    </sheetView>
  </sheetViews>
  <sheetFormatPr baseColWidth="10" defaultRowHeight="17.25" customHeight="1" x14ac:dyDescent="0.35"/>
  <cols>
    <col min="1" max="1" width="63.85546875" style="15" customWidth="1"/>
    <col min="2" max="2" width="29.42578125" style="97" customWidth="1"/>
    <col min="3" max="3" width="4.85546875" style="97" customWidth="1"/>
    <col min="4" max="10" width="4.85546875" customWidth="1"/>
    <col min="11" max="12" width="5.5703125" customWidth="1"/>
  </cols>
  <sheetData>
    <row r="1" spans="1:4" ht="17.25" customHeight="1" x14ac:dyDescent="0.3">
      <c r="A1" s="87" t="s">
        <v>202</v>
      </c>
      <c r="B1" s="31"/>
      <c r="C1" s="101" t="s">
        <v>203</v>
      </c>
      <c r="D1" s="101" t="s">
        <v>204</v>
      </c>
    </row>
    <row r="2" spans="1:4" ht="25.5" customHeight="1" x14ac:dyDescent="0.25">
      <c r="A2" s="91" t="s">
        <v>257</v>
      </c>
      <c r="B2" s="31"/>
      <c r="C2" s="96"/>
      <c r="D2" s="102"/>
    </row>
    <row r="3" spans="1:4" ht="17.25" customHeight="1" x14ac:dyDescent="0.35">
      <c r="A3" s="91" t="s">
        <v>258</v>
      </c>
      <c r="C3" s="102"/>
      <c r="D3" s="102"/>
    </row>
    <row r="4" spans="1:4" ht="17.25" customHeight="1" x14ac:dyDescent="0.35">
      <c r="A4" s="95" t="s">
        <v>206</v>
      </c>
      <c r="C4" s="102"/>
      <c r="D4" s="102"/>
    </row>
    <row r="5" spans="1:4" ht="17.25" customHeight="1" x14ac:dyDescent="0.35">
      <c r="A5" s="91" t="s">
        <v>259</v>
      </c>
      <c r="C5" s="102"/>
      <c r="D5" s="102"/>
    </row>
    <row r="6" spans="1:4" ht="17.25" customHeight="1" x14ac:dyDescent="0.35">
      <c r="A6" s="95" t="s">
        <v>208</v>
      </c>
      <c r="C6" s="102"/>
      <c r="D6" s="102"/>
    </row>
    <row r="7" spans="1:4" ht="17.25" customHeight="1" x14ac:dyDescent="0.35">
      <c r="A7" s="91" t="s">
        <v>260</v>
      </c>
      <c r="C7" s="102"/>
      <c r="D7" s="102"/>
    </row>
    <row r="8" spans="1:4" ht="17.25" customHeight="1" x14ac:dyDescent="0.35">
      <c r="A8" s="91" t="s">
        <v>261</v>
      </c>
      <c r="C8" s="102"/>
      <c r="D8" s="102"/>
    </row>
    <row r="9" spans="1:4" ht="17.25" customHeight="1" x14ac:dyDescent="0.35">
      <c r="A9" s="91" t="s">
        <v>210</v>
      </c>
      <c r="C9" s="102"/>
      <c r="D9" s="102"/>
    </row>
    <row r="10" spans="1:4" ht="17.25" customHeight="1" x14ac:dyDescent="0.35">
      <c r="A10" s="91" t="s">
        <v>211</v>
      </c>
      <c r="C10" s="102"/>
      <c r="D10" s="102"/>
    </row>
    <row r="11" spans="1:4" ht="17.25" customHeight="1" x14ac:dyDescent="0.35">
      <c r="A11" s="95" t="s">
        <v>235</v>
      </c>
      <c r="C11" s="102"/>
      <c r="D11" s="102"/>
    </row>
    <row r="12" spans="1:4" ht="17.25" customHeight="1" x14ac:dyDescent="0.35">
      <c r="A12" s="91" t="s">
        <v>262</v>
      </c>
      <c r="C12" s="102"/>
      <c r="D12" s="102"/>
    </row>
    <row r="13" spans="1:4" ht="17.25" customHeight="1" x14ac:dyDescent="0.35">
      <c r="A13" s="91" t="s">
        <v>213</v>
      </c>
      <c r="C13" s="102"/>
      <c r="D13" s="102"/>
    </row>
    <row r="14" spans="1:4" ht="17.25" customHeight="1" x14ac:dyDescent="0.35">
      <c r="A14" s="91" t="s">
        <v>214</v>
      </c>
      <c r="C14" s="102"/>
      <c r="D14" s="102"/>
    </row>
    <row r="15" spans="1:4" ht="17.25" customHeight="1" x14ac:dyDescent="0.35">
      <c r="A15" s="91" t="s">
        <v>215</v>
      </c>
      <c r="C15" s="102"/>
      <c r="D15" s="102"/>
    </row>
    <row r="16" spans="1:4" ht="17.25" customHeight="1" x14ac:dyDescent="0.35">
      <c r="A16" s="95" t="s">
        <v>216</v>
      </c>
      <c r="C16" s="102"/>
      <c r="D16" s="102"/>
    </row>
    <row r="17" spans="1:4" ht="34.5" customHeight="1" x14ac:dyDescent="0.35">
      <c r="A17" s="91" t="s">
        <v>263</v>
      </c>
      <c r="C17" s="102"/>
      <c r="D17" s="102"/>
    </row>
    <row r="18" spans="1:4" ht="17.25" customHeight="1" x14ac:dyDescent="0.35">
      <c r="A18" s="93" t="s">
        <v>217</v>
      </c>
      <c r="C18" s="102"/>
      <c r="D18" s="102"/>
    </row>
    <row r="19" spans="1:4" ht="17.25" customHeight="1" x14ac:dyDescent="0.35">
      <c r="A19" s="91" t="s">
        <v>218</v>
      </c>
      <c r="C19" s="102"/>
      <c r="D19" s="102"/>
    </row>
    <row r="20" spans="1:4" ht="17.25" customHeight="1" x14ac:dyDescent="0.35">
      <c r="A20" s="91" t="s">
        <v>219</v>
      </c>
      <c r="C20" s="102"/>
      <c r="D20" s="102"/>
    </row>
    <row r="21" spans="1:4" ht="17.25" customHeight="1" x14ac:dyDescent="0.35">
      <c r="A21" s="91" t="s">
        <v>264</v>
      </c>
      <c r="C21" s="102"/>
      <c r="D21" s="102"/>
    </row>
    <row r="22" spans="1:4" ht="17.25" customHeight="1" x14ac:dyDescent="0.35">
      <c r="A22" s="91" t="s">
        <v>265</v>
      </c>
      <c r="C22" s="102"/>
      <c r="D22" s="102"/>
    </row>
    <row r="23" spans="1:4" ht="33.75" customHeight="1" x14ac:dyDescent="0.35">
      <c r="A23" s="91" t="s">
        <v>222</v>
      </c>
      <c r="C23" s="102"/>
      <c r="D23" s="102"/>
    </row>
    <row r="24" spans="1:4" ht="17.25" customHeight="1" x14ac:dyDescent="0.35">
      <c r="A24" s="93" t="s">
        <v>266</v>
      </c>
      <c r="C24" s="102"/>
      <c r="D24" s="102"/>
    </row>
    <row r="25" spans="1:4" ht="17.25" customHeight="1" x14ac:dyDescent="0.35">
      <c r="A25" s="91" t="s">
        <v>224</v>
      </c>
      <c r="C25" s="103"/>
      <c r="D25" s="103"/>
    </row>
    <row r="26" spans="1:4" ht="17.25" customHeight="1" x14ac:dyDescent="0.35">
      <c r="A26" s="91" t="s">
        <v>267</v>
      </c>
      <c r="C26" s="103"/>
      <c r="D26" s="103"/>
    </row>
    <row r="27" spans="1:4" ht="17.25" customHeight="1" x14ac:dyDescent="0.35">
      <c r="A27" s="91" t="s">
        <v>268</v>
      </c>
      <c r="C27" s="102"/>
      <c r="D27" s="102"/>
    </row>
    <row r="28" spans="1:4" ht="17.25" customHeight="1" x14ac:dyDescent="0.35">
      <c r="A28" s="91" t="s">
        <v>269</v>
      </c>
      <c r="C28" s="102"/>
      <c r="D28" s="102"/>
    </row>
    <row r="30" spans="1:4" ht="17.25" customHeight="1" x14ac:dyDescent="0.35">
      <c r="A30" s="19" t="s">
        <v>226</v>
      </c>
      <c r="B30" s="206"/>
      <c r="C30" s="206"/>
    </row>
    <row r="31" spans="1:4" ht="17.25" customHeight="1" x14ac:dyDescent="0.35">
      <c r="A31" s="18" t="s">
        <v>227</v>
      </c>
      <c r="B31" s="206"/>
      <c r="C31" s="206"/>
    </row>
    <row r="32" spans="1:4" ht="17.25" customHeight="1" x14ac:dyDescent="0.35">
      <c r="A32" s="15" t="s">
        <v>336</v>
      </c>
      <c r="B32" s="206"/>
      <c r="C32" s="206"/>
    </row>
    <row r="33" spans="1:10" ht="17.25" customHeight="1" x14ac:dyDescent="0.35">
      <c r="A33" s="18" t="s">
        <v>228</v>
      </c>
      <c r="B33" s="197"/>
      <c r="C33" s="197"/>
    </row>
    <row r="34" spans="1:10" ht="17.25" customHeight="1" x14ac:dyDescent="0.35">
      <c r="B34" s="197"/>
      <c r="C34" s="197"/>
    </row>
    <row r="35" spans="1:10" ht="17.25" customHeight="1" thickBot="1" x14ac:dyDescent="0.4">
      <c r="A35" s="98" t="s">
        <v>229</v>
      </c>
      <c r="B35" s="197"/>
      <c r="C35" s="197"/>
    </row>
    <row r="36" spans="1:10" ht="17.25" customHeight="1" x14ac:dyDescent="0.2">
      <c r="A36" s="170"/>
      <c r="B36" s="171"/>
      <c r="C36" s="171"/>
      <c r="D36" s="171"/>
      <c r="E36" s="171"/>
      <c r="F36" s="171"/>
      <c r="G36" s="171"/>
      <c r="H36" s="171"/>
      <c r="I36" s="171"/>
      <c r="J36" s="172"/>
    </row>
    <row r="37" spans="1:10" ht="17.25" customHeight="1" x14ac:dyDescent="0.2">
      <c r="A37" s="173"/>
      <c r="B37" s="174"/>
      <c r="C37" s="174"/>
      <c r="D37" s="174"/>
      <c r="E37" s="174"/>
      <c r="F37" s="174"/>
      <c r="G37" s="174"/>
      <c r="H37" s="174"/>
      <c r="I37" s="174"/>
      <c r="J37" s="175"/>
    </row>
    <row r="38" spans="1:10" ht="17.25" customHeight="1" thickBot="1" x14ac:dyDescent="0.25">
      <c r="A38" s="176"/>
      <c r="B38" s="177"/>
      <c r="C38" s="177"/>
      <c r="D38" s="177"/>
      <c r="E38" s="177"/>
      <c r="F38" s="177"/>
      <c r="G38" s="177"/>
      <c r="H38" s="177"/>
      <c r="I38" s="177"/>
      <c r="J38" s="178"/>
    </row>
    <row r="39" spans="1:10" ht="17.25" customHeight="1" x14ac:dyDescent="0.35">
      <c r="B39" s="197"/>
      <c r="C39" s="197"/>
    </row>
    <row r="40" spans="1:10" ht="17.25" customHeight="1" x14ac:dyDescent="0.35">
      <c r="A40" s="98" t="s">
        <v>325</v>
      </c>
      <c r="B40" s="197"/>
      <c r="C40" s="197"/>
    </row>
    <row r="41" spans="1:10" ht="17.25" customHeight="1" thickBot="1" x14ac:dyDescent="0.4">
      <c r="B41" s="197"/>
      <c r="C41" s="197"/>
    </row>
    <row r="42" spans="1:10" ht="17.25" customHeight="1" x14ac:dyDescent="0.2">
      <c r="A42" s="179" t="s">
        <v>231</v>
      </c>
      <c r="B42" s="171"/>
      <c r="C42" s="171"/>
      <c r="D42" s="171"/>
      <c r="E42" s="171"/>
      <c r="F42" s="171"/>
      <c r="G42" s="171"/>
      <c r="H42" s="171"/>
      <c r="I42" s="171"/>
      <c r="J42" s="172"/>
    </row>
    <row r="43" spans="1:10" ht="17.25" customHeight="1" x14ac:dyDescent="0.2">
      <c r="A43" s="173"/>
      <c r="B43" s="174"/>
      <c r="C43" s="174"/>
      <c r="D43" s="174"/>
      <c r="E43" s="174"/>
      <c r="F43" s="174"/>
      <c r="G43" s="174"/>
      <c r="H43" s="174"/>
      <c r="I43" s="174"/>
      <c r="J43" s="175"/>
    </row>
    <row r="44" spans="1:10" ht="17.25" customHeight="1" thickBot="1" x14ac:dyDescent="0.25">
      <c r="A44" s="176"/>
      <c r="B44" s="177"/>
      <c r="C44" s="177"/>
      <c r="D44" s="177"/>
      <c r="E44" s="177"/>
      <c r="F44" s="177"/>
      <c r="G44" s="177"/>
      <c r="H44" s="177"/>
      <c r="I44" s="177"/>
      <c r="J44" s="178"/>
    </row>
    <row r="45" spans="1:10" ht="17.25" customHeight="1" thickBot="1" x14ac:dyDescent="0.4">
      <c r="B45" s="197"/>
      <c r="C45" s="197"/>
    </row>
    <row r="46" spans="1:10" ht="17.25" customHeight="1" x14ac:dyDescent="0.2">
      <c r="A46" s="179" t="s">
        <v>232</v>
      </c>
      <c r="B46" s="171"/>
      <c r="C46" s="171"/>
      <c r="D46" s="171"/>
      <c r="E46" s="171"/>
      <c r="F46" s="171"/>
      <c r="G46" s="171"/>
      <c r="H46" s="171"/>
      <c r="I46" s="171"/>
      <c r="J46" s="172"/>
    </row>
    <row r="47" spans="1:10" ht="17.25" customHeight="1" x14ac:dyDescent="0.2">
      <c r="A47" s="173"/>
      <c r="B47" s="174"/>
      <c r="C47" s="174"/>
      <c r="D47" s="174"/>
      <c r="E47" s="174"/>
      <c r="F47" s="174"/>
      <c r="G47" s="174"/>
      <c r="H47" s="174"/>
      <c r="I47" s="174"/>
      <c r="J47" s="175"/>
    </row>
    <row r="48" spans="1:10" ht="17.25" customHeight="1" thickBot="1" x14ac:dyDescent="0.25">
      <c r="A48" s="176"/>
      <c r="B48" s="177"/>
      <c r="C48" s="177"/>
      <c r="D48" s="177"/>
      <c r="E48" s="177"/>
      <c r="F48" s="177"/>
      <c r="G48" s="177"/>
      <c r="H48" s="177"/>
      <c r="I48" s="177"/>
      <c r="J48" s="178"/>
    </row>
  </sheetData>
  <mergeCells count="3">
    <mergeCell ref="A36:J38"/>
    <mergeCell ref="A42:J44"/>
    <mergeCell ref="A46:J48"/>
  </mergeCells>
  <phoneticPr fontId="0" type="noConversion"/>
  <pageMargins left="0.39370078740157483" right="0.78740157480314965" top="0.3" bottom="0.21" header="0.24" footer="0.19685039370078741"/>
  <pageSetup paperSize="9" scale="70" orientation="landscape" verticalDpi="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63"/>
  <sheetViews>
    <sheetView workbookViewId="0">
      <selection activeCell="A53" sqref="A53"/>
    </sheetView>
  </sheetViews>
  <sheetFormatPr baseColWidth="10" defaultRowHeight="17.25" customHeight="1" x14ac:dyDescent="0.35"/>
  <cols>
    <col min="1" max="1" width="63.85546875" style="15" customWidth="1"/>
    <col min="2" max="2" width="29.42578125" style="97" customWidth="1"/>
    <col min="3" max="3" width="4.85546875" style="97" customWidth="1"/>
    <col min="4" max="10" width="4.85546875" customWidth="1"/>
    <col min="11" max="12" width="5.5703125" customWidth="1"/>
  </cols>
  <sheetData>
    <row r="1" spans="1:4" ht="17.25" customHeight="1" x14ac:dyDescent="0.2">
      <c r="B1" s="104"/>
      <c r="C1" s="184"/>
      <c r="D1" s="184"/>
    </row>
    <row r="2" spans="1:4" ht="15.75" customHeight="1" x14ac:dyDescent="0.3">
      <c r="A2" s="87" t="s">
        <v>205</v>
      </c>
      <c r="B2" s="101"/>
      <c r="C2" s="101" t="s">
        <v>203</v>
      </c>
      <c r="D2" s="101" t="s">
        <v>204</v>
      </c>
    </row>
    <row r="3" spans="1:4" ht="18" customHeight="1" x14ac:dyDescent="0.25">
      <c r="A3" s="105" t="s">
        <v>270</v>
      </c>
      <c r="B3" s="96"/>
      <c r="C3" s="96"/>
      <c r="D3" s="102"/>
    </row>
    <row r="4" spans="1:4" ht="18" customHeight="1" x14ac:dyDescent="0.2">
      <c r="A4" s="106" t="s">
        <v>271</v>
      </c>
      <c r="B4" s="102"/>
      <c r="C4" s="102"/>
      <c r="D4" s="102"/>
    </row>
    <row r="5" spans="1:4" ht="18" customHeight="1" x14ac:dyDescent="0.2">
      <c r="A5" s="106" t="s">
        <v>272</v>
      </c>
      <c r="B5" s="102"/>
      <c r="C5" s="102"/>
      <c r="D5" s="102"/>
    </row>
    <row r="6" spans="1:4" ht="18" customHeight="1" x14ac:dyDescent="0.2">
      <c r="A6" s="105" t="s">
        <v>208</v>
      </c>
      <c r="B6" s="102"/>
      <c r="C6" s="102"/>
      <c r="D6" s="102"/>
    </row>
    <row r="7" spans="1:4" ht="18" customHeight="1" x14ac:dyDescent="0.2">
      <c r="A7" s="106" t="s">
        <v>260</v>
      </c>
      <c r="B7" s="102"/>
      <c r="C7" s="102"/>
      <c r="D7" s="102"/>
    </row>
    <row r="8" spans="1:4" ht="18" customHeight="1" x14ac:dyDescent="0.2">
      <c r="A8" s="106" t="s">
        <v>261</v>
      </c>
      <c r="B8" s="102"/>
      <c r="C8" s="102"/>
      <c r="D8" s="102"/>
    </row>
    <row r="9" spans="1:4" ht="18" customHeight="1" x14ac:dyDescent="0.2">
      <c r="A9" s="106" t="s">
        <v>210</v>
      </c>
      <c r="B9" s="102"/>
      <c r="C9" s="102"/>
      <c r="D9" s="102"/>
    </row>
    <row r="10" spans="1:4" ht="18" customHeight="1" x14ac:dyDescent="0.2">
      <c r="A10" s="106" t="s">
        <v>211</v>
      </c>
      <c r="B10" s="102"/>
      <c r="C10" s="102"/>
      <c r="D10" s="102"/>
    </row>
    <row r="11" spans="1:4" ht="18" customHeight="1" x14ac:dyDescent="0.2">
      <c r="A11" s="105" t="s">
        <v>235</v>
      </c>
      <c r="B11" s="102"/>
      <c r="C11" s="102"/>
      <c r="D11" s="102"/>
    </row>
    <row r="12" spans="1:4" ht="18" customHeight="1" x14ac:dyDescent="0.2">
      <c r="A12" s="106" t="s">
        <v>212</v>
      </c>
      <c r="B12" s="102"/>
      <c r="C12" s="102"/>
      <c r="D12" s="102"/>
    </row>
    <row r="13" spans="1:4" ht="18" customHeight="1" x14ac:dyDescent="0.2">
      <c r="A13" s="106" t="s">
        <v>213</v>
      </c>
      <c r="B13" s="102"/>
      <c r="C13" s="102"/>
      <c r="D13" s="102"/>
    </row>
    <row r="14" spans="1:4" ht="18" customHeight="1" x14ac:dyDescent="0.2">
      <c r="A14" s="106" t="s">
        <v>214</v>
      </c>
      <c r="B14" s="102"/>
      <c r="C14" s="102"/>
      <c r="D14" s="102"/>
    </row>
    <row r="15" spans="1:4" ht="18" customHeight="1" x14ac:dyDescent="0.2">
      <c r="A15" s="106" t="s">
        <v>215</v>
      </c>
      <c r="B15" s="102"/>
      <c r="C15" s="102"/>
      <c r="D15" s="102"/>
    </row>
    <row r="16" spans="1:4" ht="18" customHeight="1" x14ac:dyDescent="0.2">
      <c r="A16" s="107" t="s">
        <v>273</v>
      </c>
      <c r="B16" s="102"/>
      <c r="C16" s="102"/>
      <c r="D16" s="102"/>
    </row>
    <row r="17" spans="1:4" ht="18" customHeight="1" x14ac:dyDescent="0.2">
      <c r="A17" s="105" t="s">
        <v>216</v>
      </c>
      <c r="B17" s="102"/>
      <c r="C17" s="102"/>
      <c r="D17" s="102"/>
    </row>
    <row r="18" spans="1:4" ht="18" customHeight="1" x14ac:dyDescent="0.2">
      <c r="A18" s="107" t="s">
        <v>274</v>
      </c>
      <c r="B18" s="102"/>
      <c r="C18" s="102"/>
      <c r="D18" s="102"/>
    </row>
    <row r="19" spans="1:4" ht="18" customHeight="1" x14ac:dyDescent="0.2">
      <c r="A19" s="106" t="s">
        <v>275</v>
      </c>
      <c r="B19" s="102"/>
      <c r="C19" s="102"/>
      <c r="D19" s="102"/>
    </row>
    <row r="20" spans="1:4" ht="18" customHeight="1" x14ac:dyDescent="0.2">
      <c r="A20" s="107" t="s">
        <v>276</v>
      </c>
      <c r="B20" s="102"/>
      <c r="C20" s="102"/>
      <c r="D20" s="102"/>
    </row>
    <row r="21" spans="1:4" ht="18" customHeight="1" x14ac:dyDescent="0.2">
      <c r="A21" s="106" t="s">
        <v>277</v>
      </c>
      <c r="B21" s="102"/>
      <c r="C21" s="102"/>
      <c r="D21" s="102"/>
    </row>
    <row r="22" spans="1:4" ht="17.25" customHeight="1" x14ac:dyDescent="0.2">
      <c r="A22" s="87" t="s">
        <v>217</v>
      </c>
      <c r="B22" s="102"/>
      <c r="C22" s="102"/>
      <c r="D22" s="102"/>
    </row>
    <row r="23" spans="1:4" ht="15" customHeight="1" x14ac:dyDescent="0.2">
      <c r="A23" s="106" t="s">
        <v>218</v>
      </c>
      <c r="B23" s="102"/>
      <c r="C23" s="102"/>
      <c r="D23" s="102"/>
    </row>
    <row r="24" spans="1:4" ht="17.25" customHeight="1" x14ac:dyDescent="0.2">
      <c r="A24" s="106" t="s">
        <v>219</v>
      </c>
      <c r="B24" s="102"/>
      <c r="C24" s="102"/>
      <c r="D24" s="102"/>
    </row>
    <row r="25" spans="1:4" ht="30" customHeight="1" x14ac:dyDescent="0.2">
      <c r="A25" s="106" t="s">
        <v>220</v>
      </c>
      <c r="B25" s="102"/>
      <c r="C25" s="102"/>
      <c r="D25" s="102"/>
    </row>
    <row r="26" spans="1:4" ht="30" customHeight="1" x14ac:dyDescent="0.2">
      <c r="A26" s="106" t="s">
        <v>221</v>
      </c>
      <c r="B26" s="102"/>
      <c r="C26" s="102"/>
      <c r="D26" s="102"/>
    </row>
    <row r="27" spans="1:4" ht="21.75" customHeight="1" x14ac:dyDescent="0.2">
      <c r="A27" s="87" t="s">
        <v>278</v>
      </c>
      <c r="B27" s="102"/>
      <c r="C27" s="102"/>
      <c r="D27" s="102"/>
    </row>
    <row r="28" spans="1:4" ht="17.25" customHeight="1" x14ac:dyDescent="0.2">
      <c r="A28" s="106" t="s">
        <v>279</v>
      </c>
      <c r="B28" s="102"/>
      <c r="C28" s="102"/>
      <c r="D28" s="102"/>
    </row>
    <row r="29" spans="1:4" ht="18" customHeight="1" x14ac:dyDescent="0.2">
      <c r="A29" s="106" t="s">
        <v>280</v>
      </c>
      <c r="B29" s="102"/>
      <c r="C29" s="102"/>
      <c r="D29" s="102"/>
    </row>
    <row r="30" spans="1:4" ht="17.25" customHeight="1" x14ac:dyDescent="0.2">
      <c r="A30" s="106" t="s">
        <v>281</v>
      </c>
      <c r="B30" s="102"/>
      <c r="C30" s="102"/>
      <c r="D30" s="102"/>
    </row>
    <row r="31" spans="1:4" ht="17.25" customHeight="1" x14ac:dyDescent="0.2">
      <c r="A31" s="106" t="s">
        <v>282</v>
      </c>
      <c r="B31" s="102"/>
      <c r="C31" s="102"/>
      <c r="D31" s="102"/>
    </row>
    <row r="32" spans="1:4" ht="17.25" customHeight="1" x14ac:dyDescent="0.35">
      <c r="B32" s="31"/>
    </row>
    <row r="33" spans="1:10" ht="19.5" customHeight="1" x14ac:dyDescent="0.2">
      <c r="A33"/>
      <c r="B33"/>
      <c r="C33"/>
    </row>
    <row r="34" spans="1:10" ht="17.25" customHeight="1" thickBot="1" x14ac:dyDescent="0.4">
      <c r="A34" s="98" t="s">
        <v>229</v>
      </c>
    </row>
    <row r="35" spans="1:10" ht="34.5" customHeight="1" x14ac:dyDescent="0.2">
      <c r="A35" s="170"/>
      <c r="B35" s="171"/>
      <c r="C35" s="171"/>
      <c r="D35" s="171"/>
      <c r="E35" s="171"/>
      <c r="F35" s="171"/>
      <c r="G35" s="171"/>
      <c r="H35" s="171"/>
      <c r="I35" s="171"/>
      <c r="J35" s="172"/>
    </row>
    <row r="36" spans="1:10" ht="17.25" customHeight="1" x14ac:dyDescent="0.2">
      <c r="A36" s="173"/>
      <c r="B36" s="174"/>
      <c r="C36" s="174"/>
      <c r="D36" s="174"/>
      <c r="E36" s="174"/>
      <c r="F36" s="174"/>
      <c r="G36" s="174"/>
      <c r="H36" s="174"/>
      <c r="I36" s="174"/>
      <c r="J36" s="175"/>
    </row>
    <row r="37" spans="1:10" ht="17.25" customHeight="1" thickBot="1" x14ac:dyDescent="0.25">
      <c r="A37" s="176"/>
      <c r="B37" s="177"/>
      <c r="C37" s="177"/>
      <c r="D37" s="177"/>
      <c r="E37" s="177"/>
      <c r="F37" s="177"/>
      <c r="G37" s="177"/>
      <c r="H37" s="177"/>
      <c r="I37" s="177"/>
      <c r="J37" s="178"/>
    </row>
    <row r="39" spans="1:10" ht="17.25" customHeight="1" x14ac:dyDescent="0.35">
      <c r="A39" s="98" t="s">
        <v>230</v>
      </c>
    </row>
    <row r="40" spans="1:10" ht="17.25" customHeight="1" thickBot="1" x14ac:dyDescent="0.4"/>
    <row r="41" spans="1:10" ht="17.25" customHeight="1" x14ac:dyDescent="0.2">
      <c r="A41" s="179" t="s">
        <v>231</v>
      </c>
      <c r="B41" s="171"/>
      <c r="C41" s="171"/>
      <c r="D41" s="171"/>
      <c r="E41" s="171"/>
      <c r="F41" s="171"/>
      <c r="G41" s="171"/>
      <c r="H41" s="171"/>
      <c r="I41" s="171"/>
      <c r="J41" s="172"/>
    </row>
    <row r="42" spans="1:10" ht="17.25" customHeight="1" x14ac:dyDescent="0.2">
      <c r="A42" s="173"/>
      <c r="B42" s="174"/>
      <c r="C42" s="174"/>
      <c r="D42" s="174"/>
      <c r="E42" s="174"/>
      <c r="F42" s="174"/>
      <c r="G42" s="174"/>
      <c r="H42" s="174"/>
      <c r="I42" s="174"/>
      <c r="J42" s="175"/>
    </row>
    <row r="43" spans="1:10" ht="17.25" customHeight="1" thickBot="1" x14ac:dyDescent="0.25">
      <c r="A43" s="176"/>
      <c r="B43" s="177"/>
      <c r="C43" s="177"/>
      <c r="D43" s="177"/>
      <c r="E43" s="177"/>
      <c r="F43" s="177"/>
      <c r="G43" s="177"/>
      <c r="H43" s="177"/>
      <c r="I43" s="177"/>
      <c r="J43" s="178"/>
    </row>
    <row r="44" spans="1:10" ht="17.25" customHeight="1" thickBot="1" x14ac:dyDescent="0.4"/>
    <row r="45" spans="1:10" ht="17.25" customHeight="1" x14ac:dyDescent="0.2">
      <c r="A45" s="179" t="s">
        <v>232</v>
      </c>
      <c r="B45" s="171"/>
      <c r="C45" s="171"/>
      <c r="D45" s="171"/>
      <c r="E45" s="171"/>
      <c r="F45" s="171"/>
      <c r="G45" s="171"/>
      <c r="H45" s="171"/>
      <c r="I45" s="171"/>
      <c r="J45" s="172"/>
    </row>
    <row r="46" spans="1:10" ht="17.25" customHeight="1" x14ac:dyDescent="0.2">
      <c r="A46" s="173"/>
      <c r="B46" s="174"/>
      <c r="C46" s="174"/>
      <c r="D46" s="174"/>
      <c r="E46" s="174"/>
      <c r="F46" s="174"/>
      <c r="G46" s="174"/>
      <c r="H46" s="174"/>
      <c r="I46" s="174"/>
      <c r="J46" s="175"/>
    </row>
    <row r="47" spans="1:10" ht="17.25" customHeight="1" thickBot="1" x14ac:dyDescent="0.25">
      <c r="A47" s="176"/>
      <c r="B47" s="177"/>
      <c r="C47" s="177"/>
      <c r="D47" s="177"/>
      <c r="E47" s="177"/>
      <c r="F47" s="177"/>
      <c r="G47" s="177"/>
      <c r="H47" s="177"/>
      <c r="I47" s="177"/>
      <c r="J47" s="178"/>
    </row>
    <row r="48" spans="1:10" ht="17.25" customHeight="1" thickBot="1" x14ac:dyDescent="0.4"/>
    <row r="49" spans="1:10" ht="17.25" customHeight="1" x14ac:dyDescent="0.2">
      <c r="A49" s="179" t="s">
        <v>233</v>
      </c>
      <c r="B49" s="171"/>
      <c r="C49" s="171"/>
      <c r="D49" s="171"/>
      <c r="E49" s="171"/>
      <c r="F49" s="171"/>
      <c r="G49" s="171"/>
      <c r="H49" s="171"/>
      <c r="I49" s="171"/>
      <c r="J49" s="172"/>
    </row>
    <row r="50" spans="1:10" ht="34.5" customHeight="1" x14ac:dyDescent="0.2">
      <c r="A50" s="173"/>
      <c r="B50" s="174"/>
      <c r="C50" s="174"/>
      <c r="D50" s="174"/>
      <c r="E50" s="174"/>
      <c r="F50" s="174"/>
      <c r="G50" s="174"/>
      <c r="H50" s="174"/>
      <c r="I50" s="174"/>
      <c r="J50" s="175"/>
    </row>
    <row r="51" spans="1:10" ht="17.25" customHeight="1" thickBot="1" x14ac:dyDescent="0.25">
      <c r="A51" s="176"/>
      <c r="B51" s="177"/>
      <c r="C51" s="177"/>
      <c r="D51" s="177"/>
      <c r="E51" s="177"/>
      <c r="F51" s="177"/>
      <c r="G51" s="177"/>
      <c r="H51" s="177"/>
      <c r="I51" s="177"/>
      <c r="J51" s="178"/>
    </row>
    <row r="52" spans="1:10" ht="17.25" customHeight="1" x14ac:dyDescent="0.2">
      <c r="A52"/>
      <c r="B52"/>
      <c r="C52"/>
    </row>
    <row r="53" spans="1:10" ht="17.25" customHeight="1" x14ac:dyDescent="0.2">
      <c r="A53"/>
      <c r="B53"/>
      <c r="C53"/>
    </row>
    <row r="54" spans="1:10" ht="17.25" customHeight="1" x14ac:dyDescent="0.2">
      <c r="A54"/>
      <c r="B54"/>
      <c r="C54"/>
    </row>
    <row r="55" spans="1:10" ht="17.25" customHeight="1" x14ac:dyDescent="0.2">
      <c r="A55"/>
      <c r="B55"/>
      <c r="C55"/>
    </row>
    <row r="56" spans="1:10" ht="33.75" customHeight="1" x14ac:dyDescent="0.2">
      <c r="A56"/>
      <c r="B56"/>
      <c r="C56"/>
    </row>
    <row r="57" spans="1:10" ht="17.25" customHeight="1" x14ac:dyDescent="0.2">
      <c r="A57"/>
      <c r="B57"/>
      <c r="C57"/>
    </row>
    <row r="58" spans="1:10" ht="17.25" customHeight="1" x14ac:dyDescent="0.2">
      <c r="A58"/>
      <c r="B58"/>
      <c r="C58"/>
    </row>
    <row r="59" spans="1:10" ht="17.25" customHeight="1" x14ac:dyDescent="0.2">
      <c r="A59"/>
      <c r="B59"/>
      <c r="C59"/>
    </row>
    <row r="60" spans="1:10" ht="17.25" customHeight="1" x14ac:dyDescent="0.2">
      <c r="A60"/>
      <c r="B60"/>
      <c r="C60"/>
    </row>
    <row r="61" spans="1:10" ht="17.25" customHeight="1" x14ac:dyDescent="0.2">
      <c r="A61"/>
      <c r="B61"/>
      <c r="C61"/>
    </row>
    <row r="62" spans="1:10" ht="17.25" customHeight="1" x14ac:dyDescent="0.2">
      <c r="A62"/>
      <c r="B62"/>
      <c r="C62"/>
    </row>
    <row r="63" spans="1:10" ht="17.25" customHeight="1" x14ac:dyDescent="0.2">
      <c r="A63"/>
      <c r="B63"/>
      <c r="C63"/>
    </row>
  </sheetData>
  <mergeCells count="5">
    <mergeCell ref="A49:J51"/>
    <mergeCell ref="C1:D1"/>
    <mergeCell ref="A35:J37"/>
    <mergeCell ref="A41:J43"/>
    <mergeCell ref="A45:J47"/>
  </mergeCells>
  <phoneticPr fontId="0" type="noConversion"/>
  <pageMargins left="0.39370078740157483" right="0.78740157480314965" top="0.3" bottom="0.21" header="0.24" footer="0.19685039370078741"/>
  <pageSetup paperSize="9" scale="70" orientation="landscape" verticalDpi="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55"/>
  <sheetViews>
    <sheetView workbookViewId="0">
      <selection activeCell="L25" sqref="L25"/>
    </sheetView>
  </sheetViews>
  <sheetFormatPr baseColWidth="10" defaultRowHeight="12.75" x14ac:dyDescent="0.2"/>
  <cols>
    <col min="1" max="1" width="10.5703125" style="20" customWidth="1"/>
    <col min="2" max="2" width="12.140625" style="20" customWidth="1"/>
    <col min="3" max="3" width="12" style="20" customWidth="1"/>
    <col min="4" max="4" width="4.28515625" style="20" customWidth="1"/>
    <col min="5" max="5" width="33.28515625" style="20" customWidth="1"/>
    <col min="6" max="8" width="9.7109375" style="20" customWidth="1"/>
    <col min="9" max="16384" width="11.42578125" style="20"/>
  </cols>
  <sheetData>
    <row r="1" spans="1:7" s="17" customFormat="1" ht="18" x14ac:dyDescent="0.25">
      <c r="A1" s="17" t="s">
        <v>106</v>
      </c>
    </row>
    <row r="2" spans="1:7" ht="15.75" x14ac:dyDescent="0.25">
      <c r="A2" s="18" t="s">
        <v>107</v>
      </c>
      <c r="B2" s="19"/>
      <c r="D2" s="18"/>
      <c r="E2" s="18"/>
      <c r="F2" s="18"/>
      <c r="G2" s="18"/>
    </row>
    <row r="3" spans="1:7" ht="15" x14ac:dyDescent="0.2">
      <c r="A3" s="18"/>
      <c r="D3" s="18"/>
      <c r="E3" s="18"/>
      <c r="F3" s="18"/>
      <c r="G3" s="18"/>
    </row>
    <row r="4" spans="1:7" ht="15.75" thickBot="1" x14ac:dyDescent="0.25">
      <c r="B4" s="18" t="s">
        <v>298</v>
      </c>
      <c r="C4" s="18" t="s">
        <v>299</v>
      </c>
      <c r="D4" s="18"/>
      <c r="E4" s="18"/>
      <c r="F4" s="18"/>
      <c r="G4" s="18"/>
    </row>
    <row r="5" spans="1:7" ht="18.75" customHeight="1" x14ac:dyDescent="0.2">
      <c r="A5" s="18"/>
      <c r="B5" s="18" t="s">
        <v>108</v>
      </c>
      <c r="C5" s="18" t="s">
        <v>108</v>
      </c>
      <c r="D5" s="18"/>
      <c r="E5" s="21"/>
      <c r="F5" s="145" t="s">
        <v>108</v>
      </c>
      <c r="G5" s="146" t="s">
        <v>108</v>
      </c>
    </row>
    <row r="6" spans="1:7" ht="18.75" customHeight="1" x14ac:dyDescent="0.25">
      <c r="A6" s="18" t="s">
        <v>300</v>
      </c>
      <c r="B6" s="147">
        <v>3.16</v>
      </c>
      <c r="C6" s="147">
        <v>3.13</v>
      </c>
      <c r="D6" s="18"/>
      <c r="E6" s="22" t="s">
        <v>109</v>
      </c>
      <c r="F6" s="152">
        <f>+B7-B6</f>
        <v>0.66999999999999993</v>
      </c>
      <c r="G6" s="153">
        <f>+C7-C6</f>
        <v>0.57000000000000028</v>
      </c>
    </row>
    <row r="7" spans="1:7" ht="18.75" customHeight="1" x14ac:dyDescent="0.25">
      <c r="A7" s="18" t="s">
        <v>301</v>
      </c>
      <c r="B7" s="147">
        <v>3.83</v>
      </c>
      <c r="C7" s="147">
        <v>3.7</v>
      </c>
      <c r="D7" s="18"/>
      <c r="E7" s="22" t="s">
        <v>110</v>
      </c>
      <c r="F7" s="152">
        <f>+B8-B6</f>
        <v>7.1099999999999994</v>
      </c>
      <c r="G7" s="153">
        <f>+C8-C6</f>
        <v>6.3400000000000007</v>
      </c>
    </row>
    <row r="8" spans="1:7" ht="18.75" customHeight="1" x14ac:dyDescent="0.25">
      <c r="A8" s="18" t="s">
        <v>111</v>
      </c>
      <c r="B8" s="147">
        <v>10.27</v>
      </c>
      <c r="C8" s="147">
        <v>9.4700000000000006</v>
      </c>
      <c r="D8" s="18"/>
      <c r="E8" s="22" t="s">
        <v>112</v>
      </c>
      <c r="F8" s="152">
        <f t="shared" ref="F8:G15" si="0">+B9-B8</f>
        <v>5.34</v>
      </c>
      <c r="G8" s="153">
        <f t="shared" si="0"/>
        <v>4.9399999999999995</v>
      </c>
    </row>
    <row r="9" spans="1:7" ht="18.75" customHeight="1" x14ac:dyDescent="0.25">
      <c r="A9" s="18" t="s">
        <v>113</v>
      </c>
      <c r="B9" s="147">
        <v>15.61</v>
      </c>
      <c r="C9" s="147">
        <v>14.41</v>
      </c>
      <c r="D9" s="18"/>
      <c r="E9" s="22" t="s">
        <v>114</v>
      </c>
      <c r="F9" s="152">
        <f t="shared" si="0"/>
        <v>5.5399999999999991</v>
      </c>
      <c r="G9" s="153">
        <f t="shared" si="0"/>
        <v>5.34</v>
      </c>
    </row>
    <row r="10" spans="1:7" ht="18.75" customHeight="1" x14ac:dyDescent="0.25">
      <c r="A10" s="18" t="s">
        <v>115</v>
      </c>
      <c r="B10" s="147">
        <v>21.15</v>
      </c>
      <c r="C10" s="147">
        <v>19.75</v>
      </c>
      <c r="D10" s="18"/>
      <c r="E10" s="22" t="s">
        <v>116</v>
      </c>
      <c r="F10" s="152">
        <f t="shared" si="0"/>
        <v>5.34</v>
      </c>
      <c r="G10" s="153">
        <f t="shared" si="0"/>
        <v>5.7399999999999984</v>
      </c>
    </row>
    <row r="11" spans="1:7" ht="18.75" customHeight="1" x14ac:dyDescent="0.25">
      <c r="A11" s="18" t="s">
        <v>117</v>
      </c>
      <c r="B11" s="147">
        <v>26.49</v>
      </c>
      <c r="C11" s="147">
        <v>25.49</v>
      </c>
      <c r="D11" s="18"/>
      <c r="E11" s="22" t="s">
        <v>118</v>
      </c>
      <c r="F11" s="152">
        <f t="shared" si="0"/>
        <v>4.5</v>
      </c>
      <c r="G11" s="153">
        <f t="shared" si="0"/>
        <v>4.2300000000000004</v>
      </c>
    </row>
    <row r="12" spans="1:7" ht="18.75" customHeight="1" x14ac:dyDescent="0.25">
      <c r="A12" s="18" t="s">
        <v>119</v>
      </c>
      <c r="B12" s="147">
        <v>30.99</v>
      </c>
      <c r="C12" s="147">
        <v>29.72</v>
      </c>
      <c r="D12" s="18"/>
      <c r="E12" s="22" t="s">
        <v>120</v>
      </c>
      <c r="F12" s="152">
        <f t="shared" si="0"/>
        <v>5.6699999999999982</v>
      </c>
      <c r="G12" s="153">
        <f t="shared" si="0"/>
        <v>6.1099999999999994</v>
      </c>
    </row>
    <row r="13" spans="1:7" ht="18.75" customHeight="1" x14ac:dyDescent="0.25">
      <c r="A13" s="18" t="s">
        <v>121</v>
      </c>
      <c r="B13" s="147">
        <v>36.659999999999997</v>
      </c>
      <c r="C13" s="147">
        <v>35.83</v>
      </c>
      <c r="D13" s="18"/>
      <c r="E13" s="22" t="s">
        <v>122</v>
      </c>
      <c r="F13" s="152">
        <f t="shared" si="0"/>
        <v>5.8100000000000023</v>
      </c>
      <c r="G13" s="153">
        <f t="shared" si="0"/>
        <v>6.0399999999999991</v>
      </c>
    </row>
    <row r="14" spans="1:7" ht="18.75" customHeight="1" x14ac:dyDescent="0.25">
      <c r="A14" s="18" t="s">
        <v>123</v>
      </c>
      <c r="B14" s="147">
        <v>42.47</v>
      </c>
      <c r="C14" s="147">
        <v>41.87</v>
      </c>
      <c r="D14" s="18"/>
      <c r="E14" s="22" t="s">
        <v>124</v>
      </c>
      <c r="F14" s="152">
        <f t="shared" si="0"/>
        <v>6.2100000000000009</v>
      </c>
      <c r="G14" s="153">
        <f t="shared" si="0"/>
        <v>6.3400000000000034</v>
      </c>
    </row>
    <row r="15" spans="1:7" ht="16.5" thickBot="1" x14ac:dyDescent="0.3">
      <c r="A15" s="23" t="s">
        <v>125</v>
      </c>
      <c r="B15" s="147">
        <v>48.68</v>
      </c>
      <c r="C15" s="147">
        <v>48.21</v>
      </c>
      <c r="D15" s="18"/>
      <c r="E15" s="24" t="s">
        <v>126</v>
      </c>
      <c r="F15" s="154">
        <f t="shared" si="0"/>
        <v>5.8999999999999986</v>
      </c>
      <c r="G15" s="155">
        <f t="shared" si="0"/>
        <v>5.9099999999999966</v>
      </c>
    </row>
    <row r="16" spans="1:7" ht="16.5" thickBot="1" x14ac:dyDescent="0.3">
      <c r="A16" s="23" t="s">
        <v>127</v>
      </c>
      <c r="B16" s="147">
        <v>54.58</v>
      </c>
      <c r="C16" s="147">
        <v>54.12</v>
      </c>
      <c r="D16" s="18"/>
      <c r="E16" s="18"/>
      <c r="F16" s="156"/>
      <c r="G16" s="156"/>
    </row>
    <row r="17" spans="1:7" ht="15.75" x14ac:dyDescent="0.25">
      <c r="A17" s="23"/>
      <c r="B17" s="23"/>
      <c r="C17" s="23"/>
      <c r="D17" s="18"/>
      <c r="E17" s="21" t="s">
        <v>128</v>
      </c>
      <c r="F17" s="157">
        <f>+B11-B6</f>
        <v>23.33</v>
      </c>
      <c r="G17" s="158">
        <f>+C11-C6</f>
        <v>22.36</v>
      </c>
    </row>
    <row r="18" spans="1:7" ht="15.75" x14ac:dyDescent="0.25">
      <c r="A18" s="23"/>
      <c r="B18" s="23"/>
      <c r="C18" s="23"/>
      <c r="D18" s="18"/>
      <c r="E18" s="22" t="s">
        <v>129</v>
      </c>
      <c r="F18" s="152">
        <f>+B16-B11</f>
        <v>28.09</v>
      </c>
      <c r="G18" s="153">
        <f>+C16-C11</f>
        <v>28.63</v>
      </c>
    </row>
    <row r="19" spans="1:7" ht="16.5" thickBot="1" x14ac:dyDescent="0.3">
      <c r="A19" s="23"/>
      <c r="D19" s="18"/>
      <c r="E19" s="24" t="s">
        <v>130</v>
      </c>
      <c r="F19" s="154">
        <f>+B16-B6</f>
        <v>51.42</v>
      </c>
      <c r="G19" s="155">
        <f>+C16-C6</f>
        <v>50.989999999999995</v>
      </c>
    </row>
    <row r="20" spans="1:7" ht="15" x14ac:dyDescent="0.2">
      <c r="A20" s="18" t="s">
        <v>131</v>
      </c>
      <c r="D20" s="18"/>
      <c r="E20" s="18"/>
      <c r="F20" s="65"/>
      <c r="G20" s="65"/>
    </row>
    <row r="21" spans="1:7" ht="15" x14ac:dyDescent="0.2">
      <c r="A21" s="18" t="s">
        <v>132</v>
      </c>
      <c r="D21" s="18"/>
      <c r="E21" s="18"/>
      <c r="F21" s="65"/>
      <c r="G21" s="65"/>
    </row>
    <row r="22" spans="1:7" ht="15.75" thickBot="1" x14ac:dyDescent="0.25">
      <c r="A22" s="18"/>
      <c r="D22" s="18"/>
      <c r="E22" s="18"/>
      <c r="F22" s="65"/>
      <c r="G22" s="65"/>
    </row>
    <row r="23" spans="1:7" ht="18.75" customHeight="1" x14ac:dyDescent="0.25">
      <c r="A23" s="25" t="s">
        <v>133</v>
      </c>
      <c r="B23" s="25"/>
      <c r="E23" s="21" t="s">
        <v>134</v>
      </c>
      <c r="F23" s="159">
        <v>18</v>
      </c>
      <c r="G23" s="160">
        <v>17</v>
      </c>
    </row>
    <row r="24" spans="1:7" ht="18.75" customHeight="1" x14ac:dyDescent="0.25">
      <c r="A24" s="25"/>
      <c r="B24" s="25"/>
      <c r="E24" s="22" t="s">
        <v>135</v>
      </c>
      <c r="F24" s="161">
        <v>21</v>
      </c>
      <c r="G24" s="162">
        <v>20</v>
      </c>
    </row>
    <row r="25" spans="1:7" ht="18.75" customHeight="1" x14ac:dyDescent="0.25">
      <c r="A25" s="25"/>
      <c r="B25" s="25"/>
      <c r="E25" s="22" t="s">
        <v>136</v>
      </c>
      <c r="F25" s="161">
        <v>45</v>
      </c>
      <c r="G25" s="162">
        <v>43</v>
      </c>
    </row>
    <row r="26" spans="1:7" ht="18.75" customHeight="1" x14ac:dyDescent="0.25">
      <c r="A26" s="25"/>
      <c r="B26" s="25"/>
      <c r="E26" s="22" t="s">
        <v>137</v>
      </c>
      <c r="F26" s="161">
        <v>47</v>
      </c>
      <c r="G26" s="162">
        <v>44</v>
      </c>
    </row>
    <row r="27" spans="1:7" ht="15.75" x14ac:dyDescent="0.25">
      <c r="A27" s="25"/>
      <c r="B27" s="25"/>
      <c r="E27" s="143" t="s">
        <v>314</v>
      </c>
      <c r="F27" s="148">
        <f>10/(F8+F9)</f>
        <v>0.91911764705882359</v>
      </c>
      <c r="G27" s="149">
        <f>10/(G8+G9)</f>
        <v>0.97276264591439698</v>
      </c>
    </row>
    <row r="28" spans="1:7" ht="15.75" x14ac:dyDescent="0.25">
      <c r="A28" s="25"/>
      <c r="B28" s="25"/>
      <c r="E28" s="143" t="s">
        <v>315</v>
      </c>
      <c r="F28" s="148">
        <f>10/(F12+F13)</f>
        <v>0.87108013937282225</v>
      </c>
      <c r="G28" s="149">
        <f>10/(G12+G13)</f>
        <v>0.82304526748971207</v>
      </c>
    </row>
    <row r="29" spans="1:7" ht="15.75" x14ac:dyDescent="0.25">
      <c r="B29" s="19"/>
      <c r="E29" s="143" t="s">
        <v>316</v>
      </c>
      <c r="F29" s="148">
        <f>+F27*60/F25</f>
        <v>1.2254901960784315</v>
      </c>
      <c r="G29" s="149">
        <f>+G27*60/G25</f>
        <v>1.357343226857298</v>
      </c>
    </row>
    <row r="30" spans="1:7" ht="16.5" thickBot="1" x14ac:dyDescent="0.3">
      <c r="A30" s="19"/>
      <c r="B30" s="19"/>
      <c r="E30" s="144" t="s">
        <v>317</v>
      </c>
      <c r="F30" s="150">
        <f>+F28*60/F26</f>
        <v>1.1120171991993475</v>
      </c>
      <c r="G30" s="151">
        <f>+G28*60/G26</f>
        <v>1.1223344556677892</v>
      </c>
    </row>
    <row r="31" spans="1:7" ht="15.75" x14ac:dyDescent="0.25">
      <c r="B31" s="19"/>
    </row>
    <row r="32" spans="1:7" ht="15.75" x14ac:dyDescent="0.25">
      <c r="A32" s="19" t="s">
        <v>138</v>
      </c>
      <c r="B32" s="25"/>
    </row>
    <row r="33" spans="1:7" ht="15.75" x14ac:dyDescent="0.25">
      <c r="A33" s="19" t="s">
        <v>139</v>
      </c>
    </row>
    <row r="35" spans="1:7" ht="15" x14ac:dyDescent="0.2">
      <c r="A35" s="18"/>
    </row>
    <row r="37" spans="1:7" ht="15.75" x14ac:dyDescent="0.25">
      <c r="A37" s="136" t="s">
        <v>311</v>
      </c>
      <c r="B37"/>
      <c r="C37"/>
      <c r="D37"/>
      <c r="E37"/>
    </row>
    <row r="38" spans="1:7" ht="15.75" x14ac:dyDescent="0.25">
      <c r="A38" s="137" t="s">
        <v>305</v>
      </c>
      <c r="B38"/>
      <c r="C38"/>
      <c r="D38"/>
      <c r="E38"/>
    </row>
    <row r="39" spans="1:7" ht="15.75" x14ac:dyDescent="0.25">
      <c r="A39" s="137" t="s">
        <v>302</v>
      </c>
      <c r="B39"/>
      <c r="C39"/>
      <c r="D39"/>
      <c r="E39"/>
    </row>
    <row r="40" spans="1:7" ht="15.75" x14ac:dyDescent="0.25">
      <c r="A40" s="137" t="s">
        <v>309</v>
      </c>
      <c r="B40"/>
      <c r="C40"/>
      <c r="D40"/>
      <c r="E40"/>
    </row>
    <row r="41" spans="1:7" ht="15.75" x14ac:dyDescent="0.25">
      <c r="A41" s="137" t="s">
        <v>306</v>
      </c>
      <c r="B41"/>
      <c r="C41"/>
      <c r="D41"/>
      <c r="E41"/>
    </row>
    <row r="42" spans="1:7" ht="15.75" x14ac:dyDescent="0.25">
      <c r="A42" s="137" t="s">
        <v>313</v>
      </c>
      <c r="B42" s="25"/>
      <c r="C42" s="25"/>
      <c r="D42" s="25"/>
      <c r="E42" s="25"/>
    </row>
    <row r="43" spans="1:7" ht="15" x14ac:dyDescent="0.2">
      <c r="A43" s="25"/>
      <c r="B43" s="25"/>
      <c r="C43" s="25"/>
      <c r="D43" s="25"/>
      <c r="E43" s="25"/>
    </row>
    <row r="44" spans="1:7" ht="15.75" x14ac:dyDescent="0.25">
      <c r="A44" s="185"/>
      <c r="B44" s="174"/>
      <c r="C44" s="174"/>
      <c r="D44" s="174"/>
      <c r="E44" s="174"/>
      <c r="F44" s="174"/>
      <c r="G44" s="174"/>
    </row>
    <row r="45" spans="1:7" ht="15.75" x14ac:dyDescent="0.25">
      <c r="A45" s="42"/>
      <c r="B45" s="186"/>
      <c r="C45" s="174"/>
      <c r="D45" s="174"/>
      <c r="E45" s="174"/>
      <c r="F45" s="174"/>
      <c r="G45" s="174"/>
    </row>
    <row r="46" spans="1:7" ht="15" x14ac:dyDescent="0.2">
      <c r="A46"/>
      <c r="B46" s="186"/>
      <c r="C46" s="174"/>
      <c r="D46" s="174"/>
      <c r="E46" s="174"/>
      <c r="F46" s="174"/>
      <c r="G46" s="174"/>
    </row>
    <row r="47" spans="1:7" ht="15" customHeight="1" x14ac:dyDescent="0.2">
      <c r="A47"/>
    </row>
    <row r="48" spans="1:7" ht="31.5" customHeight="1" x14ac:dyDescent="0.25">
      <c r="A48" s="42"/>
      <c r="B48" s="137"/>
      <c r="C48" s="137"/>
      <c r="D48" s="137"/>
      <c r="E48" s="137"/>
      <c r="F48" s="137"/>
      <c r="G48" s="137"/>
    </row>
    <row r="49" spans="1:7" ht="15.75" x14ac:dyDescent="0.25">
      <c r="A49"/>
      <c r="B49" s="137"/>
      <c r="C49" s="137"/>
      <c r="D49" s="137"/>
      <c r="E49" s="137"/>
      <c r="F49" s="137"/>
      <c r="G49" s="137"/>
    </row>
    <row r="50" spans="1:7" ht="15.75" x14ac:dyDescent="0.25">
      <c r="A50" s="42"/>
      <c r="B50" s="137"/>
      <c r="C50" s="137"/>
      <c r="D50" s="137"/>
      <c r="E50" s="137"/>
      <c r="F50" s="137"/>
      <c r="G50" s="137"/>
    </row>
    <row r="51" spans="1:7" ht="15.75" x14ac:dyDescent="0.25">
      <c r="A51"/>
      <c r="B51" s="137"/>
      <c r="C51" s="137"/>
      <c r="D51" s="137"/>
      <c r="E51" s="137"/>
      <c r="F51" s="137"/>
      <c r="G51" s="137"/>
    </row>
    <row r="52" spans="1:7" ht="31.5" customHeight="1" x14ac:dyDescent="0.25">
      <c r="A52" s="42"/>
      <c r="B52" s="137"/>
      <c r="C52" s="137"/>
      <c r="D52" s="137"/>
      <c r="E52" s="137"/>
      <c r="F52" s="137"/>
      <c r="G52" s="137"/>
    </row>
    <row r="53" spans="1:7" ht="12.75" customHeight="1" x14ac:dyDescent="0.25">
      <c r="A53"/>
      <c r="B53" s="137"/>
      <c r="C53" s="137"/>
      <c r="D53" s="137"/>
      <c r="E53" s="137"/>
      <c r="F53" s="137"/>
      <c r="G53" s="137"/>
    </row>
    <row r="54" spans="1:7" ht="12.75" customHeight="1" x14ac:dyDescent="0.25">
      <c r="A54"/>
      <c r="B54" s="137"/>
      <c r="C54" s="137"/>
      <c r="D54" s="137"/>
      <c r="E54" s="137"/>
      <c r="F54" s="137"/>
      <c r="G54" s="137"/>
    </row>
    <row r="55" spans="1:7" x14ac:dyDescent="0.2">
      <c r="A55"/>
    </row>
  </sheetData>
  <mergeCells count="3">
    <mergeCell ref="A44:G44"/>
    <mergeCell ref="B45:G45"/>
    <mergeCell ref="B46:G46"/>
  </mergeCells>
  <phoneticPr fontId="0" type="noConversion"/>
  <pageMargins left="0.59055118110236227" right="0.59055118110236227" top="0.98425196850393704" bottom="0.98425196850393704" header="0.51181102362204722" footer="0.51181102362204722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35"/>
  <sheetViews>
    <sheetView topLeftCell="H1" zoomScale="75" workbookViewId="0">
      <selection activeCell="I29" sqref="I29"/>
    </sheetView>
  </sheetViews>
  <sheetFormatPr baseColWidth="10" defaultRowHeight="18" x14ac:dyDescent="0.25"/>
  <cols>
    <col min="1" max="1" width="10.42578125" style="56" customWidth="1"/>
    <col min="2" max="2" width="14" style="56" customWidth="1"/>
    <col min="3" max="3" width="9.42578125" style="56" customWidth="1"/>
    <col min="4" max="4" width="15.5703125" style="56" customWidth="1"/>
    <col min="5" max="5" width="10" style="56" customWidth="1"/>
    <col min="6" max="6" width="17" style="56" customWidth="1"/>
    <col min="7" max="8" width="10.5703125" style="56" customWidth="1"/>
    <col min="9" max="9" width="8.5703125" style="56" customWidth="1"/>
    <col min="10" max="10" width="12.42578125" style="56" customWidth="1"/>
    <col min="11" max="11" width="11.28515625" style="56" customWidth="1"/>
    <col min="12" max="12" width="2.7109375" style="56" customWidth="1"/>
    <col min="13" max="13" width="11.42578125" style="56"/>
    <col min="14" max="14" width="12.5703125" style="56" customWidth="1"/>
    <col min="15" max="15" width="13.42578125" style="56" customWidth="1"/>
    <col min="16" max="16" width="10.42578125" style="56" customWidth="1"/>
    <col min="17" max="17" width="10.140625" style="56" customWidth="1"/>
    <col min="18" max="16384" width="11.42578125" style="56"/>
  </cols>
  <sheetData>
    <row r="1" spans="1:17" ht="18.75" thickBot="1" x14ac:dyDescent="0.3">
      <c r="B1" s="56" t="s">
        <v>195</v>
      </c>
      <c r="D1" s="56" t="s">
        <v>196</v>
      </c>
      <c r="F1" s="56" t="s">
        <v>197</v>
      </c>
      <c r="H1" s="17"/>
      <c r="I1" s="126" t="s">
        <v>297</v>
      </c>
      <c r="J1" s="108"/>
      <c r="K1" s="73"/>
      <c r="M1" s="124" t="s">
        <v>290</v>
      </c>
      <c r="N1" s="108"/>
      <c r="O1" s="108"/>
      <c r="P1" s="108"/>
      <c r="Q1" s="73"/>
    </row>
    <row r="2" spans="1:17" ht="18.75" thickBot="1" x14ac:dyDescent="0.3">
      <c r="A2" s="56" t="s">
        <v>192</v>
      </c>
      <c r="B2" s="57" t="s">
        <v>193</v>
      </c>
      <c r="C2" s="73" t="s">
        <v>194</v>
      </c>
      <c r="D2" s="57" t="s">
        <v>193</v>
      </c>
      <c r="E2" s="73" t="s">
        <v>194</v>
      </c>
      <c r="F2" s="57" t="s">
        <v>193</v>
      </c>
      <c r="G2" s="73" t="s">
        <v>194</v>
      </c>
      <c r="H2" s="17"/>
      <c r="I2" s="127" t="s">
        <v>284</v>
      </c>
      <c r="J2" s="17"/>
      <c r="K2" s="113"/>
      <c r="M2" s="109" t="s">
        <v>192</v>
      </c>
      <c r="N2" s="110" t="s">
        <v>288</v>
      </c>
      <c r="O2" s="110" t="s">
        <v>292</v>
      </c>
      <c r="P2" s="17" t="s">
        <v>294</v>
      </c>
      <c r="Q2" s="113" t="s">
        <v>295</v>
      </c>
    </row>
    <row r="3" spans="1:17" ht="21.75" customHeight="1" x14ac:dyDescent="0.25">
      <c r="A3" s="56">
        <v>50</v>
      </c>
      <c r="B3" s="74"/>
      <c r="C3" s="75"/>
      <c r="D3" s="74"/>
      <c r="E3" s="75"/>
      <c r="F3" s="74"/>
      <c r="G3" s="75"/>
      <c r="H3" s="17"/>
      <c r="I3" s="109" t="s">
        <v>192</v>
      </c>
      <c r="J3" s="110" t="s">
        <v>288</v>
      </c>
      <c r="K3" s="120" t="s">
        <v>285</v>
      </c>
      <c r="M3" s="109" t="s">
        <v>286</v>
      </c>
      <c r="N3" s="110" t="s">
        <v>287</v>
      </c>
      <c r="O3" s="110" t="s">
        <v>291</v>
      </c>
      <c r="P3" s="17" t="s">
        <v>293</v>
      </c>
      <c r="Q3" s="113" t="s">
        <v>296</v>
      </c>
    </row>
    <row r="4" spans="1:17" ht="21.75" customHeight="1" x14ac:dyDescent="0.25">
      <c r="A4" s="56">
        <v>100</v>
      </c>
      <c r="B4" s="76"/>
      <c r="C4" s="77"/>
      <c r="D4" s="76"/>
      <c r="E4" s="77"/>
      <c r="F4" s="76"/>
      <c r="G4" s="77"/>
      <c r="H4" s="17"/>
      <c r="I4" s="109" t="s">
        <v>286</v>
      </c>
      <c r="J4" s="110" t="s">
        <v>287</v>
      </c>
      <c r="K4" s="120" t="s">
        <v>289</v>
      </c>
      <c r="M4" s="130">
        <v>10</v>
      </c>
      <c r="N4" s="131">
        <v>4.6296296296296294E-5</v>
      </c>
      <c r="O4" s="17"/>
      <c r="P4" s="17"/>
      <c r="Q4" s="113"/>
    </row>
    <row r="5" spans="1:17" ht="21.75" customHeight="1" x14ac:dyDescent="0.25">
      <c r="A5" s="56">
        <v>150</v>
      </c>
      <c r="B5" s="76"/>
      <c r="C5" s="77"/>
      <c r="D5" s="76"/>
      <c r="E5" s="77"/>
      <c r="F5" s="76"/>
      <c r="G5" s="77"/>
      <c r="H5" s="17"/>
      <c r="I5" s="121">
        <v>25</v>
      </c>
      <c r="J5" s="131">
        <v>2.3495370370370369E-4</v>
      </c>
      <c r="K5" s="122">
        <f>+J5</f>
        <v>2.3495370370370369E-4</v>
      </c>
      <c r="M5" s="114">
        <v>20</v>
      </c>
      <c r="N5" s="134">
        <v>2.1180555555555555E-4</v>
      </c>
      <c r="O5" s="129">
        <f>+(N5-N4)*3/2</f>
        <v>2.482638888888889E-4</v>
      </c>
      <c r="P5" s="17"/>
      <c r="Q5" s="141">
        <v>15</v>
      </c>
    </row>
    <row r="6" spans="1:17" ht="21.75" customHeight="1" x14ac:dyDescent="0.25">
      <c r="A6" s="56">
        <v>200</v>
      </c>
      <c r="B6" s="76"/>
      <c r="C6" s="77"/>
      <c r="D6" s="76"/>
      <c r="E6" s="77"/>
      <c r="F6" s="76"/>
      <c r="G6" s="77"/>
      <c r="H6" s="17"/>
      <c r="I6" s="114">
        <v>50</v>
      </c>
      <c r="J6" s="132">
        <v>5.4398148148148144E-4</v>
      </c>
      <c r="K6" s="117">
        <f>+J6-J5</f>
        <v>3.0902777777777775E-4</v>
      </c>
      <c r="M6" s="114">
        <v>30</v>
      </c>
      <c r="N6" s="134">
        <v>2.5578703703703706E-4</v>
      </c>
      <c r="O6" s="17"/>
      <c r="P6" s="116">
        <f>+N6-N5</f>
        <v>4.3981481481481514E-5</v>
      </c>
      <c r="Q6" s="142"/>
    </row>
    <row r="7" spans="1:17" ht="21.75" customHeight="1" x14ac:dyDescent="0.25">
      <c r="A7" s="56">
        <v>250</v>
      </c>
      <c r="B7" s="76"/>
      <c r="C7" s="77"/>
      <c r="D7" s="76"/>
      <c r="E7" s="77"/>
      <c r="F7" s="76"/>
      <c r="G7" s="77"/>
      <c r="H7" s="17"/>
      <c r="I7" s="114">
        <v>75</v>
      </c>
      <c r="J7" s="132">
        <v>8.7384259259259262E-4</v>
      </c>
      <c r="K7" s="117">
        <f>+J7-J6</f>
        <v>3.2986111111111118E-4</v>
      </c>
      <c r="M7" s="114">
        <v>45</v>
      </c>
      <c r="N7" s="134">
        <v>5.2083333333333333E-4</v>
      </c>
      <c r="O7" s="116">
        <f>+N7-N6</f>
        <v>2.6504629629629626E-4</v>
      </c>
      <c r="P7" s="17"/>
      <c r="Q7" s="142">
        <v>18</v>
      </c>
    </row>
    <row r="8" spans="1:17" ht="21.75" customHeight="1" thickBot="1" x14ac:dyDescent="0.3">
      <c r="A8" s="56">
        <v>300</v>
      </c>
      <c r="B8" s="76"/>
      <c r="C8" s="77"/>
      <c r="D8" s="76"/>
      <c r="E8" s="77"/>
      <c r="F8" s="76"/>
      <c r="G8" s="77"/>
      <c r="H8" s="17"/>
      <c r="I8" s="118">
        <v>100</v>
      </c>
      <c r="J8" s="133">
        <v>1.2175925925925926E-3</v>
      </c>
      <c r="K8" s="123">
        <f>+J8-J7</f>
        <v>3.4374999999999998E-4</v>
      </c>
      <c r="M8" s="114">
        <v>55</v>
      </c>
      <c r="N8" s="134">
        <v>5.6712962962962956E-4</v>
      </c>
      <c r="O8" s="17"/>
      <c r="P8" s="116">
        <f>+N8-N7</f>
        <v>4.6296296296296233E-5</v>
      </c>
      <c r="Q8" s="142"/>
    </row>
    <row r="9" spans="1:17" ht="21.75" customHeight="1" x14ac:dyDescent="0.25">
      <c r="A9" s="56">
        <v>350</v>
      </c>
      <c r="B9" s="76"/>
      <c r="C9" s="77"/>
      <c r="D9" s="76"/>
      <c r="E9" s="77"/>
      <c r="F9" s="76"/>
      <c r="G9" s="77"/>
      <c r="H9" s="17"/>
      <c r="I9" s="17"/>
      <c r="J9" s="116"/>
      <c r="K9" s="116"/>
      <c r="M9" s="114">
        <v>70</v>
      </c>
      <c r="N9" s="134">
        <v>8.3333333333333339E-4</v>
      </c>
      <c r="O9" s="116">
        <f>+N9-N8</f>
        <v>2.6620370370370383E-4</v>
      </c>
      <c r="P9" s="17"/>
      <c r="Q9" s="142">
        <v>12</v>
      </c>
    </row>
    <row r="10" spans="1:17" ht="21.75" customHeight="1" thickBot="1" x14ac:dyDescent="0.3">
      <c r="A10" s="56">
        <v>400</v>
      </c>
      <c r="B10" s="80"/>
      <c r="C10" s="81"/>
      <c r="D10" s="80"/>
      <c r="E10" s="81"/>
      <c r="F10" s="80"/>
      <c r="G10" s="81"/>
      <c r="H10" s="17"/>
      <c r="I10" s="17"/>
      <c r="J10" s="116"/>
      <c r="K10" s="116"/>
      <c r="M10" s="114">
        <v>80</v>
      </c>
      <c r="N10" s="134">
        <v>9.1203703703703716E-4</v>
      </c>
      <c r="O10" s="17"/>
      <c r="P10" s="116">
        <f>+N10-N9</f>
        <v>7.870370370370377E-5</v>
      </c>
      <c r="Q10" s="142"/>
    </row>
    <row r="11" spans="1:17" ht="21.75" customHeight="1" thickBot="1" x14ac:dyDescent="0.3">
      <c r="H11" s="17"/>
      <c r="I11" s="17"/>
      <c r="J11" s="116"/>
      <c r="K11" s="116"/>
      <c r="M11" s="118">
        <v>95</v>
      </c>
      <c r="N11" s="135">
        <v>1.1944444444444446E-3</v>
      </c>
      <c r="O11" s="119">
        <f>+N11-N10</f>
        <v>2.8240740740740743E-4</v>
      </c>
      <c r="P11" s="128"/>
      <c r="Q11" s="111">
        <v>18</v>
      </c>
    </row>
    <row r="12" spans="1:17" ht="21.75" customHeight="1" x14ac:dyDescent="0.25">
      <c r="H12" s="17"/>
      <c r="I12" s="17"/>
      <c r="J12" s="116"/>
      <c r="K12" s="116"/>
      <c r="M12" s="17"/>
      <c r="N12" s="115"/>
      <c r="O12" s="17"/>
      <c r="P12" s="116"/>
    </row>
    <row r="13" spans="1:17" ht="21.75" customHeight="1" x14ac:dyDescent="0.25">
      <c r="H13" s="17"/>
      <c r="I13" s="17"/>
      <c r="J13" s="116"/>
      <c r="K13" s="116"/>
      <c r="M13" s="17"/>
      <c r="N13" s="115"/>
      <c r="O13" s="116"/>
      <c r="P13" s="17"/>
    </row>
    <row r="14" spans="1:17" ht="21.75" customHeight="1" thickBot="1" x14ac:dyDescent="0.3">
      <c r="B14" s="56" t="s">
        <v>195</v>
      </c>
      <c r="D14" s="56" t="s">
        <v>196</v>
      </c>
      <c r="F14" s="56" t="s">
        <v>197</v>
      </c>
      <c r="H14" s="17"/>
      <c r="I14" s="17"/>
      <c r="J14" s="116"/>
      <c r="K14" s="116"/>
      <c r="M14" s="17"/>
      <c r="N14" s="115"/>
      <c r="O14" s="17"/>
      <c r="P14" s="116"/>
    </row>
    <row r="15" spans="1:17" ht="21.75" customHeight="1" thickBot="1" x14ac:dyDescent="0.3">
      <c r="A15" s="56" t="s">
        <v>192</v>
      </c>
      <c r="B15" s="57" t="s">
        <v>193</v>
      </c>
      <c r="C15" s="73" t="s">
        <v>194</v>
      </c>
      <c r="D15" s="57" t="s">
        <v>193</v>
      </c>
      <c r="E15" s="73" t="s">
        <v>194</v>
      </c>
      <c r="F15" s="57" t="s">
        <v>193</v>
      </c>
      <c r="G15" s="73" t="s">
        <v>194</v>
      </c>
      <c r="H15" s="17"/>
      <c r="I15" s="17"/>
      <c r="J15" s="116"/>
      <c r="K15" s="116"/>
      <c r="M15" s="17"/>
      <c r="N15" s="115"/>
      <c r="O15" s="116"/>
      <c r="P15" s="17"/>
    </row>
    <row r="16" spans="1:17" ht="21.75" customHeight="1" x14ac:dyDescent="0.25">
      <c r="A16" s="56">
        <v>50</v>
      </c>
      <c r="B16" s="74"/>
      <c r="C16" s="75"/>
      <c r="D16" s="74"/>
      <c r="E16" s="75"/>
      <c r="F16" s="74"/>
      <c r="G16" s="75"/>
      <c r="H16" s="17"/>
      <c r="I16" s="17"/>
      <c r="J16" s="116"/>
      <c r="K16" s="116"/>
      <c r="M16" s="17"/>
      <c r="N16" s="115"/>
      <c r="O16" s="17"/>
      <c r="P16" s="116"/>
    </row>
    <row r="17" spans="1:16" ht="21.75" customHeight="1" x14ac:dyDescent="0.25">
      <c r="A17" s="56">
        <v>100</v>
      </c>
      <c r="B17" s="76"/>
      <c r="C17" s="77"/>
      <c r="D17" s="76"/>
      <c r="E17" s="77"/>
      <c r="F17" s="76"/>
      <c r="G17" s="77"/>
      <c r="H17" s="17"/>
      <c r="I17" s="17"/>
      <c r="J17" s="116"/>
      <c r="K17" s="116"/>
      <c r="M17" s="17"/>
      <c r="N17" s="115"/>
      <c r="O17" s="116"/>
      <c r="P17" s="17"/>
    </row>
    <row r="18" spans="1:16" ht="21.75" customHeight="1" x14ac:dyDescent="0.25">
      <c r="A18" s="56">
        <v>150</v>
      </c>
      <c r="B18" s="76"/>
      <c r="C18" s="77"/>
      <c r="D18" s="76"/>
      <c r="E18" s="77"/>
      <c r="F18" s="76"/>
      <c r="G18" s="77"/>
      <c r="H18" s="17"/>
      <c r="I18" s="17"/>
      <c r="J18" s="116"/>
      <c r="K18" s="116"/>
      <c r="M18" s="17"/>
      <c r="N18" s="115"/>
      <c r="O18" s="17"/>
      <c r="P18" s="116"/>
    </row>
    <row r="19" spans="1:16" ht="21.75" customHeight="1" x14ac:dyDescent="0.25">
      <c r="A19" s="56">
        <v>200</v>
      </c>
      <c r="B19" s="76"/>
      <c r="C19" s="77"/>
      <c r="D19" s="76"/>
      <c r="E19" s="77"/>
      <c r="F19" s="76"/>
      <c r="G19" s="77"/>
      <c r="H19" s="17"/>
      <c r="I19" s="17"/>
      <c r="J19" s="116"/>
      <c r="K19" s="116"/>
      <c r="M19" s="17"/>
      <c r="N19" s="115"/>
      <c r="O19" s="116"/>
      <c r="P19" s="17"/>
    </row>
    <row r="20" spans="1:16" ht="21.75" customHeight="1" x14ac:dyDescent="0.25">
      <c r="A20" s="56">
        <v>250</v>
      </c>
      <c r="B20" s="76"/>
      <c r="C20" s="77"/>
      <c r="D20" s="76"/>
      <c r="E20" s="77"/>
      <c r="F20" s="76"/>
      <c r="G20" s="77"/>
      <c r="H20" s="100" t="s">
        <v>310</v>
      </c>
      <c r="I20" s="139"/>
      <c r="J20" s="139"/>
      <c r="K20" s="139"/>
      <c r="L20" s="139"/>
      <c r="M20" s="140"/>
      <c r="N20" s="115"/>
      <c r="O20" s="17"/>
      <c r="P20" s="116"/>
    </row>
    <row r="21" spans="1:16" ht="21.75" customHeight="1" x14ac:dyDescent="0.25">
      <c r="A21" s="56">
        <v>300</v>
      </c>
      <c r="B21" s="76"/>
      <c r="C21" s="77"/>
      <c r="D21" s="76"/>
      <c r="E21" s="77"/>
      <c r="F21" s="76"/>
      <c r="G21" s="77"/>
      <c r="H21" s="15" t="s">
        <v>302</v>
      </c>
      <c r="I21" s="139"/>
      <c r="J21" s="139"/>
      <c r="K21" s="139"/>
      <c r="L21" s="139"/>
      <c r="M21" s="140"/>
      <c r="N21" s="115"/>
      <c r="O21" s="116"/>
      <c r="P21" s="17"/>
    </row>
    <row r="22" spans="1:16" ht="21.75" customHeight="1" x14ac:dyDescent="0.25">
      <c r="A22" s="56">
        <v>350</v>
      </c>
      <c r="B22" s="76"/>
      <c r="C22" s="77"/>
      <c r="D22" s="76"/>
      <c r="E22" s="77"/>
      <c r="F22" s="76"/>
      <c r="G22" s="77"/>
      <c r="H22" s="15" t="s">
        <v>307</v>
      </c>
      <c r="I22" s="139"/>
      <c r="J22" s="139"/>
      <c r="K22" s="139"/>
      <c r="L22" s="139"/>
      <c r="M22" s="140"/>
      <c r="N22" s="115"/>
      <c r="O22" s="17"/>
      <c r="P22" s="116"/>
    </row>
    <row r="23" spans="1:16" ht="21.75" customHeight="1" thickBot="1" x14ac:dyDescent="0.3">
      <c r="A23" s="56">
        <v>400</v>
      </c>
      <c r="B23" s="80"/>
      <c r="C23" s="81"/>
      <c r="D23" s="80"/>
      <c r="E23" s="81"/>
      <c r="F23" s="80"/>
      <c r="G23" s="81"/>
      <c r="H23" s="15" t="s">
        <v>304</v>
      </c>
      <c r="I23" s="139"/>
      <c r="J23" s="139"/>
      <c r="K23" s="139"/>
      <c r="L23" s="139"/>
      <c r="M23" s="140"/>
      <c r="N23" s="115"/>
      <c r="O23" s="116"/>
      <c r="P23" s="17"/>
    </row>
    <row r="24" spans="1:16" ht="21.75" customHeight="1" x14ac:dyDescent="0.25">
      <c r="H24" s="17"/>
      <c r="I24" s="17"/>
      <c r="J24" s="17"/>
      <c r="K24" s="17"/>
      <c r="M24" s="17"/>
      <c r="N24" s="115"/>
      <c r="O24" s="17"/>
      <c r="P24" s="116"/>
    </row>
    <row r="25" spans="1:16" ht="21.75" customHeight="1" thickBot="1" x14ac:dyDescent="0.3">
      <c r="M25" s="17"/>
      <c r="N25" s="115"/>
      <c r="O25" s="116"/>
      <c r="P25" s="17"/>
    </row>
    <row r="26" spans="1:16" ht="21.75" customHeight="1" thickBot="1" x14ac:dyDescent="0.3">
      <c r="B26" s="187" t="s">
        <v>198</v>
      </c>
      <c r="C26" s="188"/>
      <c r="M26" s="17"/>
      <c r="N26" s="115"/>
      <c r="O26" s="17"/>
      <c r="P26" s="116"/>
    </row>
    <row r="27" spans="1:16" ht="21.75" customHeight="1" thickBot="1" x14ac:dyDescent="0.3">
      <c r="B27" s="82" t="s">
        <v>199</v>
      </c>
      <c r="C27" s="83" t="s">
        <v>200</v>
      </c>
      <c r="M27" s="17"/>
      <c r="N27" s="115"/>
      <c r="O27" s="116"/>
      <c r="P27" s="17"/>
    </row>
    <row r="28" spans="1:16" ht="21.75" customHeight="1" thickBot="1" x14ac:dyDescent="0.3">
      <c r="B28" s="84">
        <v>0.33333333333333331</v>
      </c>
      <c r="C28" s="85">
        <v>0.31944444444444448</v>
      </c>
      <c r="M28" s="17"/>
      <c r="N28" s="115"/>
      <c r="O28" s="17"/>
      <c r="P28" s="116"/>
    </row>
    <row r="29" spans="1:16" ht="21.75" customHeight="1" thickBot="1" x14ac:dyDescent="0.3">
      <c r="B29" s="84">
        <v>0.31944444444444448</v>
      </c>
      <c r="C29" s="85">
        <v>0.30555555555555552</v>
      </c>
      <c r="M29" s="17"/>
      <c r="N29" s="115"/>
      <c r="O29" s="116"/>
      <c r="P29" s="17"/>
    </row>
    <row r="30" spans="1:16" ht="21.75" customHeight="1" thickBot="1" x14ac:dyDescent="0.3">
      <c r="B30" s="84">
        <v>0.30555555555555552</v>
      </c>
      <c r="C30" s="85">
        <v>0.29166666666666669</v>
      </c>
      <c r="M30" s="17"/>
      <c r="N30" s="115"/>
      <c r="O30" s="17"/>
      <c r="P30" s="116"/>
    </row>
    <row r="31" spans="1:16" ht="21.75" customHeight="1" thickBot="1" x14ac:dyDescent="0.3">
      <c r="B31" s="84">
        <v>0.29166666666666669</v>
      </c>
      <c r="C31" s="85">
        <v>0.27777777777777779</v>
      </c>
      <c r="M31" s="17"/>
      <c r="N31" s="115"/>
      <c r="O31" s="116"/>
      <c r="P31" s="17"/>
    </row>
    <row r="32" spans="1:16" ht="21.75" customHeight="1" x14ac:dyDescent="0.25">
      <c r="M32" s="17"/>
      <c r="N32" s="115"/>
      <c r="O32" s="17"/>
      <c r="P32" s="116"/>
    </row>
    <row r="33" spans="13:16" x14ac:dyDescent="0.25">
      <c r="M33" s="17"/>
      <c r="N33" s="115"/>
      <c r="O33" s="116"/>
      <c r="P33" s="17"/>
    </row>
    <row r="34" spans="13:16" x14ac:dyDescent="0.25">
      <c r="M34" s="17"/>
      <c r="N34" s="115"/>
      <c r="O34" s="17"/>
      <c r="P34" s="116"/>
    </row>
    <row r="35" spans="13:16" x14ac:dyDescent="0.25">
      <c r="M35" s="17"/>
      <c r="N35" s="115"/>
      <c r="O35" s="116"/>
      <c r="P35" s="17"/>
    </row>
  </sheetData>
  <mergeCells count="1">
    <mergeCell ref="B26:C26"/>
  </mergeCells>
  <phoneticPr fontId="0" type="noConversion"/>
  <pageMargins left="0.36" right="0.41" top="0.5" bottom="0.39" header="0.39" footer="0.26"/>
  <pageSetup paperSize="9" orientation="portrait" verticalDpi="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36"/>
  <sheetViews>
    <sheetView zoomScale="75" workbookViewId="0">
      <selection activeCell="AB18" sqref="AB18"/>
    </sheetView>
  </sheetViews>
  <sheetFormatPr baseColWidth="10" defaultRowHeight="18" x14ac:dyDescent="0.25"/>
  <cols>
    <col min="1" max="1" width="10.42578125" style="56" customWidth="1"/>
    <col min="2" max="2" width="14" style="56" customWidth="1"/>
    <col min="3" max="3" width="9.42578125" style="56" customWidth="1"/>
    <col min="4" max="4" width="15.5703125" style="56" customWidth="1"/>
    <col min="5" max="5" width="10" style="56" customWidth="1"/>
    <col min="6" max="6" width="17" style="56" customWidth="1"/>
    <col min="7" max="8" width="10.5703125" style="56" customWidth="1"/>
    <col min="9" max="9" width="8.5703125" style="56" customWidth="1"/>
    <col min="10" max="10" width="12.42578125" style="56" customWidth="1"/>
    <col min="11" max="11" width="11.28515625" style="56" customWidth="1"/>
    <col min="12" max="12" width="2.7109375" style="56" customWidth="1"/>
    <col min="13" max="13" width="11.42578125" style="56"/>
    <col min="14" max="14" width="12.5703125" style="56" customWidth="1"/>
    <col min="15" max="15" width="13.42578125" style="56" customWidth="1"/>
    <col min="16" max="16" width="10.42578125" style="56" customWidth="1"/>
    <col min="17" max="17" width="10.140625" style="56" customWidth="1"/>
    <col min="18" max="16384" width="11.42578125" style="56"/>
  </cols>
  <sheetData>
    <row r="1" spans="1:18" ht="18.75" thickBot="1" x14ac:dyDescent="0.3"/>
    <row r="2" spans="1:18" ht="18.75" thickBot="1" x14ac:dyDescent="0.3">
      <c r="B2" s="56" t="s">
        <v>195</v>
      </c>
      <c r="D2" s="56" t="s">
        <v>196</v>
      </c>
      <c r="F2" s="56" t="s">
        <v>197</v>
      </c>
      <c r="I2" s="125" t="s">
        <v>283</v>
      </c>
      <c r="M2" s="124" t="s">
        <v>290</v>
      </c>
      <c r="N2" s="108"/>
      <c r="O2" s="108"/>
      <c r="P2" s="108"/>
      <c r="Q2" s="73"/>
    </row>
    <row r="3" spans="1:18" ht="18.75" thickBot="1" x14ac:dyDescent="0.3">
      <c r="A3" s="56" t="s">
        <v>192</v>
      </c>
      <c r="B3" s="57" t="s">
        <v>193</v>
      </c>
      <c r="C3" s="73" t="s">
        <v>194</v>
      </c>
      <c r="D3" s="57" t="s">
        <v>193</v>
      </c>
      <c r="E3" s="73" t="s">
        <v>194</v>
      </c>
      <c r="F3" s="57" t="s">
        <v>193</v>
      </c>
      <c r="G3" s="73" t="s">
        <v>194</v>
      </c>
      <c r="I3" s="124" t="s">
        <v>284</v>
      </c>
      <c r="J3" s="108"/>
      <c r="K3" s="73"/>
      <c r="M3" s="109" t="s">
        <v>192</v>
      </c>
      <c r="N3" s="110" t="s">
        <v>288</v>
      </c>
      <c r="O3" s="110" t="s">
        <v>292</v>
      </c>
      <c r="P3" s="17" t="s">
        <v>294</v>
      </c>
      <c r="Q3" s="113" t="s">
        <v>295</v>
      </c>
    </row>
    <row r="4" spans="1:18" ht="21.75" customHeight="1" x14ac:dyDescent="0.25">
      <c r="A4" s="56">
        <v>50</v>
      </c>
      <c r="B4" s="74"/>
      <c r="C4" s="75"/>
      <c r="D4" s="74"/>
      <c r="E4" s="75"/>
      <c r="F4" s="74"/>
      <c r="G4" s="75"/>
      <c r="H4" s="17"/>
      <c r="I4" s="109" t="s">
        <v>192</v>
      </c>
      <c r="J4" s="110" t="s">
        <v>288</v>
      </c>
      <c r="K4" s="120" t="s">
        <v>285</v>
      </c>
      <c r="M4" s="109" t="s">
        <v>286</v>
      </c>
      <c r="N4" s="110" t="s">
        <v>287</v>
      </c>
      <c r="O4" s="110" t="s">
        <v>291</v>
      </c>
      <c r="P4" s="17" t="s">
        <v>293</v>
      </c>
      <c r="Q4" s="113" t="s">
        <v>296</v>
      </c>
    </row>
    <row r="5" spans="1:18" ht="21.75" customHeight="1" x14ac:dyDescent="0.25">
      <c r="A5" s="56">
        <v>100</v>
      </c>
      <c r="B5" s="76"/>
      <c r="C5" s="77"/>
      <c r="D5" s="76"/>
      <c r="E5" s="77"/>
      <c r="F5" s="76"/>
      <c r="G5" s="77"/>
      <c r="H5" s="17"/>
      <c r="I5" s="109" t="s">
        <v>286</v>
      </c>
      <c r="J5" s="110" t="s">
        <v>287</v>
      </c>
      <c r="K5" s="120" t="s">
        <v>289</v>
      </c>
      <c r="M5" s="114">
        <v>5</v>
      </c>
      <c r="N5" s="131">
        <v>2.6620370370370369E-5</v>
      </c>
      <c r="O5" s="17"/>
      <c r="P5" s="17"/>
      <c r="Q5" s="113"/>
    </row>
    <row r="6" spans="1:18" ht="21.75" customHeight="1" x14ac:dyDescent="0.25">
      <c r="A6" s="56">
        <v>150</v>
      </c>
      <c r="B6" s="76"/>
      <c r="C6" s="77"/>
      <c r="D6" s="76"/>
      <c r="E6" s="77"/>
      <c r="F6" s="76"/>
      <c r="G6" s="77"/>
      <c r="H6" s="17"/>
      <c r="I6" s="121">
        <v>25</v>
      </c>
      <c r="J6" s="131">
        <v>2.3495370370370369E-4</v>
      </c>
      <c r="K6" s="122">
        <f>+J6</f>
        <v>2.3495370370370369E-4</v>
      </c>
      <c r="M6" s="114">
        <v>20</v>
      </c>
      <c r="N6" s="134">
        <v>2.1180555555555555E-4</v>
      </c>
      <c r="O6" s="116">
        <f>+N6-N5</f>
        <v>1.8518518518518518E-4</v>
      </c>
      <c r="P6" s="17"/>
      <c r="Q6" s="89">
        <v>15</v>
      </c>
      <c r="R6" s="112"/>
    </row>
    <row r="7" spans="1:18" ht="21.75" customHeight="1" x14ac:dyDescent="0.25">
      <c r="A7" s="56">
        <v>200</v>
      </c>
      <c r="B7" s="76"/>
      <c r="C7" s="77"/>
      <c r="D7" s="76"/>
      <c r="E7" s="77"/>
      <c r="F7" s="76"/>
      <c r="G7" s="77"/>
      <c r="H7" s="17"/>
      <c r="I7" s="114">
        <v>50</v>
      </c>
      <c r="J7" s="132">
        <v>5.4398148148148144E-4</v>
      </c>
      <c r="K7" s="117">
        <f>+J7-J6</f>
        <v>3.0902777777777775E-4</v>
      </c>
      <c r="M7" s="114">
        <v>30</v>
      </c>
      <c r="N7" s="134">
        <v>2.5578703703703706E-4</v>
      </c>
      <c r="O7" s="17"/>
      <c r="P7" s="116">
        <f>+N7-N6</f>
        <v>4.3981481481481514E-5</v>
      </c>
      <c r="Q7" s="89"/>
      <c r="R7" s="112"/>
    </row>
    <row r="8" spans="1:18" ht="21.75" customHeight="1" x14ac:dyDescent="0.25">
      <c r="A8" s="56">
        <v>250</v>
      </c>
      <c r="B8" s="76"/>
      <c r="C8" s="77"/>
      <c r="D8" s="76"/>
      <c r="E8" s="77"/>
      <c r="F8" s="76"/>
      <c r="G8" s="77"/>
      <c r="H8" s="17"/>
      <c r="I8" s="114">
        <v>75</v>
      </c>
      <c r="J8" s="132">
        <v>8.7384259259259262E-4</v>
      </c>
      <c r="K8" s="117">
        <f t="shared" ref="K8:K21" si="0">+J8-J7</f>
        <v>3.2986111111111118E-4</v>
      </c>
      <c r="M8" s="114">
        <v>45</v>
      </c>
      <c r="N8" s="134">
        <v>5.2083333333333333E-4</v>
      </c>
      <c r="O8" s="116">
        <f>+N8-N7</f>
        <v>2.6504629629629626E-4</v>
      </c>
      <c r="P8" s="17"/>
      <c r="Q8" s="89">
        <v>15</v>
      </c>
      <c r="R8" s="112"/>
    </row>
    <row r="9" spans="1:18" ht="21.75" customHeight="1" x14ac:dyDescent="0.25">
      <c r="A9" s="56">
        <v>300</v>
      </c>
      <c r="B9" s="76"/>
      <c r="C9" s="77"/>
      <c r="D9" s="76"/>
      <c r="E9" s="77"/>
      <c r="F9" s="76"/>
      <c r="G9" s="77"/>
      <c r="H9" s="17"/>
      <c r="I9" s="114">
        <v>100</v>
      </c>
      <c r="J9" s="132">
        <v>1.2175925925925926E-3</v>
      </c>
      <c r="K9" s="117">
        <f t="shared" si="0"/>
        <v>3.4374999999999998E-4</v>
      </c>
      <c r="M9" s="114">
        <v>55</v>
      </c>
      <c r="N9" s="134">
        <v>5.6712962962962956E-4</v>
      </c>
      <c r="O9" s="17"/>
      <c r="P9" s="116">
        <f>+N9-N8</f>
        <v>4.6296296296296233E-5</v>
      </c>
      <c r="Q9" s="89"/>
      <c r="R9" s="112"/>
    </row>
    <row r="10" spans="1:18" ht="21.75" customHeight="1" x14ac:dyDescent="0.25">
      <c r="A10" s="56">
        <v>350</v>
      </c>
      <c r="B10" s="76"/>
      <c r="C10" s="77"/>
      <c r="D10" s="76"/>
      <c r="E10" s="77"/>
      <c r="F10" s="76"/>
      <c r="G10" s="77"/>
      <c r="H10" s="17"/>
      <c r="I10" s="114">
        <v>125</v>
      </c>
      <c r="J10" s="132">
        <v>1.5393518518518519E-3</v>
      </c>
      <c r="K10" s="117">
        <f t="shared" si="0"/>
        <v>3.2175925925925926E-4</v>
      </c>
      <c r="M10" s="114">
        <v>70</v>
      </c>
      <c r="N10" s="134">
        <v>8.3333333333333339E-4</v>
      </c>
      <c r="O10" s="116">
        <f>+N10-N9</f>
        <v>2.6620370370370383E-4</v>
      </c>
      <c r="P10" s="17"/>
      <c r="Q10" s="89">
        <v>16</v>
      </c>
      <c r="R10" s="112"/>
    </row>
    <row r="11" spans="1:18" ht="21.75" customHeight="1" x14ac:dyDescent="0.25">
      <c r="A11" s="56">
        <v>400</v>
      </c>
      <c r="B11" s="78"/>
      <c r="C11" s="79"/>
      <c r="D11" s="78"/>
      <c r="E11" s="79"/>
      <c r="F11" s="78"/>
      <c r="G11" s="79"/>
      <c r="I11" s="114">
        <v>150</v>
      </c>
      <c r="J11" s="132">
        <v>1.8981481481481482E-3</v>
      </c>
      <c r="K11" s="117">
        <f t="shared" si="0"/>
        <v>3.5879629629629629E-4</v>
      </c>
      <c r="M11" s="114">
        <v>80</v>
      </c>
      <c r="N11" s="134">
        <v>9.1203703703703716E-4</v>
      </c>
      <c r="O11" s="17"/>
      <c r="P11" s="116">
        <f>+N11-N10</f>
        <v>7.870370370370377E-5</v>
      </c>
      <c r="Q11" s="89"/>
      <c r="R11" s="112"/>
    </row>
    <row r="12" spans="1:18" ht="21.75" customHeight="1" x14ac:dyDescent="0.25">
      <c r="I12" s="114">
        <v>175</v>
      </c>
      <c r="J12" s="132">
        <v>2.2731481481481483E-3</v>
      </c>
      <c r="K12" s="117">
        <f t="shared" si="0"/>
        <v>3.7500000000000012E-4</v>
      </c>
      <c r="M12" s="114">
        <v>95</v>
      </c>
      <c r="N12" s="134">
        <v>1.1944444444444446E-3</v>
      </c>
      <c r="O12" s="116">
        <f>+N12-N11</f>
        <v>2.8240740740740743E-4</v>
      </c>
      <c r="P12" s="17"/>
      <c r="Q12" s="89">
        <v>16</v>
      </c>
      <c r="R12" s="112"/>
    </row>
    <row r="13" spans="1:18" ht="21.75" customHeight="1" x14ac:dyDescent="0.25">
      <c r="I13" s="114">
        <v>200</v>
      </c>
      <c r="J13" s="132">
        <v>2.6284722222222226E-3</v>
      </c>
      <c r="K13" s="117">
        <f t="shared" si="0"/>
        <v>3.5532407407407431E-4</v>
      </c>
      <c r="M13" s="114">
        <v>105</v>
      </c>
      <c r="N13" s="134">
        <v>1.25E-3</v>
      </c>
      <c r="O13" s="17"/>
      <c r="P13" s="116">
        <f>+N13-N12</f>
        <v>5.5555555555555436E-5</v>
      </c>
      <c r="Q13" s="89"/>
      <c r="R13" s="112"/>
    </row>
    <row r="14" spans="1:18" ht="21.75" customHeight="1" x14ac:dyDescent="0.25">
      <c r="I14" s="114">
        <v>225</v>
      </c>
      <c r="J14" s="132">
        <v>2.9537037037037032E-3</v>
      </c>
      <c r="K14" s="117">
        <f t="shared" si="0"/>
        <v>3.252314814814806E-4</v>
      </c>
      <c r="M14" s="114">
        <v>120</v>
      </c>
      <c r="N14" s="134">
        <v>1.5162037037037036E-3</v>
      </c>
      <c r="O14" s="116">
        <f>+N14-N13</f>
        <v>2.6620370370370361E-4</v>
      </c>
      <c r="P14" s="17"/>
      <c r="Q14" s="89">
        <v>15</v>
      </c>
      <c r="R14" s="112"/>
    </row>
    <row r="15" spans="1:18" ht="21.75" customHeight="1" thickBot="1" x14ac:dyDescent="0.3">
      <c r="B15" s="56" t="s">
        <v>322</v>
      </c>
      <c r="D15" s="56" t="s">
        <v>323</v>
      </c>
      <c r="F15" s="56" t="s">
        <v>324</v>
      </c>
      <c r="I15" s="114">
        <v>250</v>
      </c>
      <c r="J15" s="132">
        <v>3.3194444444444447E-3</v>
      </c>
      <c r="K15" s="117">
        <f t="shared" si="0"/>
        <v>3.6574074074074156E-4</v>
      </c>
      <c r="M15" s="114">
        <v>130</v>
      </c>
      <c r="N15" s="134">
        <v>1.5625000000000001E-3</v>
      </c>
      <c r="O15" s="17"/>
      <c r="P15" s="116">
        <f>+N15-N14</f>
        <v>4.629629629629645E-5</v>
      </c>
      <c r="Q15" s="89"/>
      <c r="R15" s="112"/>
    </row>
    <row r="16" spans="1:18" ht="21.75" customHeight="1" thickBot="1" x14ac:dyDescent="0.3">
      <c r="A16" s="56" t="s">
        <v>192</v>
      </c>
      <c r="B16" s="57" t="s">
        <v>193</v>
      </c>
      <c r="C16" s="73" t="s">
        <v>194</v>
      </c>
      <c r="D16" s="57" t="s">
        <v>193</v>
      </c>
      <c r="E16" s="73" t="s">
        <v>194</v>
      </c>
      <c r="F16" s="57" t="s">
        <v>193</v>
      </c>
      <c r="G16" s="73" t="s">
        <v>194</v>
      </c>
      <c r="H16" s="17"/>
      <c r="I16" s="114">
        <v>275</v>
      </c>
      <c r="J16" s="132">
        <v>3.6122685185185181E-3</v>
      </c>
      <c r="K16" s="117">
        <f t="shared" si="0"/>
        <v>2.9282407407407339E-4</v>
      </c>
      <c r="M16" s="114">
        <v>145</v>
      </c>
      <c r="N16" s="134">
        <v>1.8634259259259261E-3</v>
      </c>
      <c r="O16" s="116">
        <f>+N16-N15</f>
        <v>3.0092592592592606E-4</v>
      </c>
      <c r="P16" s="17"/>
      <c r="Q16" s="89">
        <v>15</v>
      </c>
      <c r="R16" s="112"/>
    </row>
    <row r="17" spans="1:18" ht="21.75" customHeight="1" x14ac:dyDescent="0.25">
      <c r="A17" s="56">
        <v>50</v>
      </c>
      <c r="B17" s="74"/>
      <c r="C17" s="75"/>
      <c r="D17" s="74"/>
      <c r="E17" s="75"/>
      <c r="F17" s="74"/>
      <c r="G17" s="75"/>
      <c r="H17" s="17"/>
      <c r="I17" s="114">
        <v>300</v>
      </c>
      <c r="J17" s="132">
        <v>3.9699074074074072E-3</v>
      </c>
      <c r="K17" s="117">
        <f t="shared" si="0"/>
        <v>3.5763888888888911E-4</v>
      </c>
      <c r="M17" s="114">
        <v>155</v>
      </c>
      <c r="N17" s="134">
        <v>1.9212962962962962E-3</v>
      </c>
      <c r="O17" s="17"/>
      <c r="P17" s="116">
        <f>+N17-N16</f>
        <v>5.787037037037002E-5</v>
      </c>
      <c r="Q17" s="89"/>
      <c r="R17" s="112"/>
    </row>
    <row r="18" spans="1:18" ht="21.75" customHeight="1" x14ac:dyDescent="0.25">
      <c r="A18" s="56">
        <v>100</v>
      </c>
      <c r="B18" s="76"/>
      <c r="C18" s="77"/>
      <c r="D18" s="76"/>
      <c r="E18" s="77"/>
      <c r="F18" s="76"/>
      <c r="G18" s="77"/>
      <c r="H18" s="17"/>
      <c r="I18" s="114">
        <v>325</v>
      </c>
      <c r="J18" s="132">
        <v>4.2962962962962963E-3</v>
      </c>
      <c r="K18" s="117">
        <f t="shared" si="0"/>
        <v>3.2638888888888908E-4</v>
      </c>
      <c r="M18" s="114">
        <v>170</v>
      </c>
      <c r="N18" s="134">
        <v>2.2453703703703702E-3</v>
      </c>
      <c r="O18" s="116">
        <f>+N18-N17</f>
        <v>3.2407407407407406E-4</v>
      </c>
      <c r="P18" s="17"/>
      <c r="Q18" s="89">
        <v>17</v>
      </c>
      <c r="R18" s="112"/>
    </row>
    <row r="19" spans="1:18" ht="21.75" customHeight="1" x14ac:dyDescent="0.25">
      <c r="A19" s="56">
        <v>150</v>
      </c>
      <c r="B19" s="76"/>
      <c r="C19" s="77"/>
      <c r="D19" s="76"/>
      <c r="E19" s="77"/>
      <c r="F19" s="76"/>
      <c r="G19" s="77"/>
      <c r="H19" s="17"/>
      <c r="I19" s="114">
        <v>350</v>
      </c>
      <c r="J19" s="132">
        <v>4.6412037037037038E-3</v>
      </c>
      <c r="K19" s="117">
        <f t="shared" si="0"/>
        <v>3.4490740740740749E-4</v>
      </c>
      <c r="M19" s="114">
        <v>180</v>
      </c>
      <c r="N19" s="134">
        <v>2.2916666666666667E-3</v>
      </c>
      <c r="O19" s="17"/>
      <c r="P19" s="116">
        <f>+N19-N18</f>
        <v>4.629629629629645E-5</v>
      </c>
      <c r="Q19" s="89"/>
      <c r="R19" s="112"/>
    </row>
    <row r="20" spans="1:18" ht="21.75" customHeight="1" x14ac:dyDescent="0.25">
      <c r="A20" s="56">
        <v>200</v>
      </c>
      <c r="B20" s="76"/>
      <c r="C20" s="77"/>
      <c r="D20" s="76"/>
      <c r="E20" s="77"/>
      <c r="F20" s="76"/>
      <c r="G20" s="77"/>
      <c r="H20" s="17"/>
      <c r="I20" s="114">
        <v>375</v>
      </c>
      <c r="J20" s="132">
        <v>4.9768518518518521E-3</v>
      </c>
      <c r="K20" s="117">
        <f t="shared" si="0"/>
        <v>3.3564814814814829E-4</v>
      </c>
      <c r="M20" s="114">
        <v>195</v>
      </c>
      <c r="N20" s="134">
        <v>2.5949074074074073E-3</v>
      </c>
      <c r="O20" s="116">
        <f>+N20-N19</f>
        <v>3.0324074074074064E-4</v>
      </c>
      <c r="P20" s="17"/>
      <c r="Q20" s="89">
        <v>17</v>
      </c>
      <c r="R20" s="112"/>
    </row>
    <row r="21" spans="1:18" ht="21.75" customHeight="1" thickBot="1" x14ac:dyDescent="0.3">
      <c r="A21" s="56">
        <v>250</v>
      </c>
      <c r="B21" s="76"/>
      <c r="C21" s="77"/>
      <c r="D21" s="76"/>
      <c r="E21" s="77"/>
      <c r="F21" s="76"/>
      <c r="G21" s="77"/>
      <c r="H21" s="17"/>
      <c r="I21" s="118">
        <v>400</v>
      </c>
      <c r="J21" s="133">
        <v>5.3159722222222219E-3</v>
      </c>
      <c r="K21" s="123">
        <f t="shared" si="0"/>
        <v>3.3912037037036984E-4</v>
      </c>
      <c r="M21" s="114">
        <v>205</v>
      </c>
      <c r="N21" s="134">
        <v>2.6400462962962966E-3</v>
      </c>
      <c r="O21" s="17"/>
      <c r="P21" s="116">
        <f>+N21-N20</f>
        <v>4.5138888888889266E-5</v>
      </c>
      <c r="Q21" s="89"/>
      <c r="R21" s="112"/>
    </row>
    <row r="22" spans="1:18" ht="21.75" customHeight="1" x14ac:dyDescent="0.25">
      <c r="A22" s="56">
        <v>300</v>
      </c>
      <c r="B22" s="76"/>
      <c r="C22" s="77"/>
      <c r="D22" s="76"/>
      <c r="E22" s="77"/>
      <c r="F22" s="76"/>
      <c r="G22" s="77"/>
      <c r="H22" s="17"/>
      <c r="M22" s="114">
        <v>220</v>
      </c>
      <c r="N22" s="134">
        <v>2.9282407407407412E-3</v>
      </c>
      <c r="O22" s="116">
        <f>+N22-N21</f>
        <v>2.8819444444444465E-4</v>
      </c>
      <c r="P22" s="17"/>
      <c r="Q22" s="89">
        <v>17</v>
      </c>
      <c r="R22" s="112"/>
    </row>
    <row r="23" spans="1:18" ht="21.75" customHeight="1" x14ac:dyDescent="0.25">
      <c r="A23" s="56">
        <v>350</v>
      </c>
      <c r="B23" s="76"/>
      <c r="C23" s="77"/>
      <c r="D23" s="76"/>
      <c r="E23" s="77"/>
      <c r="F23" s="76"/>
      <c r="G23" s="77"/>
      <c r="H23" s="17"/>
      <c r="K23" s="88"/>
      <c r="M23" s="114">
        <v>230</v>
      </c>
      <c r="N23" s="134">
        <v>2.9837962962962965E-3</v>
      </c>
      <c r="O23" s="17"/>
      <c r="P23" s="116">
        <f>+N23-N22</f>
        <v>5.5555555555555219E-5</v>
      </c>
      <c r="Q23" s="89"/>
      <c r="R23" s="112"/>
    </row>
    <row r="24" spans="1:18" ht="21.75" customHeight="1" x14ac:dyDescent="0.25">
      <c r="A24" s="56">
        <v>400</v>
      </c>
      <c r="B24" s="78"/>
      <c r="C24" s="79"/>
      <c r="D24" s="78"/>
      <c r="E24" s="79"/>
      <c r="F24" s="78"/>
      <c r="G24" s="79"/>
      <c r="M24" s="114">
        <v>245</v>
      </c>
      <c r="N24" s="134">
        <v>3.2870370370370367E-3</v>
      </c>
      <c r="O24" s="116">
        <f>+N24-N23</f>
        <v>3.0324074074074021E-4</v>
      </c>
      <c r="P24" s="17"/>
      <c r="Q24" s="89">
        <v>18</v>
      </c>
      <c r="R24" s="112"/>
    </row>
    <row r="25" spans="1:18" ht="21.75" customHeight="1" x14ac:dyDescent="0.25">
      <c r="M25" s="114">
        <v>255</v>
      </c>
      <c r="N25" s="134">
        <v>3.3414351851851851E-3</v>
      </c>
      <c r="O25" s="17"/>
      <c r="P25" s="116">
        <f>+N25-N24</f>
        <v>5.439814814814847E-5</v>
      </c>
      <c r="Q25" s="89"/>
      <c r="R25" s="112"/>
    </row>
    <row r="26" spans="1:18" ht="21.75" customHeight="1" thickBot="1" x14ac:dyDescent="0.3">
      <c r="M26" s="114">
        <v>270</v>
      </c>
      <c r="N26" s="134">
        <v>3.5960648148148154E-3</v>
      </c>
      <c r="O26" s="116">
        <f>+N26-N25</f>
        <v>2.5462962962963026E-4</v>
      </c>
      <c r="P26" s="17"/>
      <c r="Q26" s="89">
        <v>18</v>
      </c>
      <c r="R26" s="112"/>
    </row>
    <row r="27" spans="1:18" ht="21.75" customHeight="1" thickBot="1" x14ac:dyDescent="0.3">
      <c r="B27" s="187" t="s">
        <v>198</v>
      </c>
      <c r="C27" s="188"/>
      <c r="D27" s="100" t="s">
        <v>312</v>
      </c>
      <c r="G27" s="139"/>
      <c r="H27" s="139"/>
      <c r="I27" s="139"/>
      <c r="M27" s="114">
        <v>280</v>
      </c>
      <c r="N27" s="134">
        <v>3.670138888888889E-3</v>
      </c>
      <c r="O27" s="17"/>
      <c r="P27" s="116">
        <f>+N27-N26</f>
        <v>7.4074074074073626E-5</v>
      </c>
      <c r="Q27" s="89"/>
      <c r="R27" s="112"/>
    </row>
    <row r="28" spans="1:18" ht="21.75" customHeight="1" thickBot="1" x14ac:dyDescent="0.3">
      <c r="B28" s="82" t="s">
        <v>199</v>
      </c>
      <c r="C28" s="83" t="s">
        <v>200</v>
      </c>
      <c r="D28" s="15" t="s">
        <v>302</v>
      </c>
      <c r="G28" s="139"/>
      <c r="H28" s="139"/>
      <c r="I28" s="139"/>
      <c r="M28" s="114">
        <v>295</v>
      </c>
      <c r="N28" s="134">
        <v>3.9479166666666673E-3</v>
      </c>
      <c r="O28" s="116">
        <f>+N28-N27</f>
        <v>2.7777777777777827E-4</v>
      </c>
      <c r="P28" s="17"/>
      <c r="Q28" s="89">
        <v>19</v>
      </c>
      <c r="R28" s="112"/>
    </row>
    <row r="29" spans="1:18" ht="21.75" customHeight="1" thickBot="1" x14ac:dyDescent="0.3">
      <c r="B29" s="84">
        <v>0.33333333333333331</v>
      </c>
      <c r="C29" s="85">
        <v>0.31944444444444448</v>
      </c>
      <c r="D29" s="15" t="s">
        <v>308</v>
      </c>
      <c r="G29" s="139"/>
      <c r="H29" s="139"/>
      <c r="I29" s="139"/>
      <c r="M29" s="114">
        <v>305</v>
      </c>
      <c r="N29" s="134">
        <v>4.0034722222222216E-3</v>
      </c>
      <c r="O29" s="17"/>
      <c r="P29" s="116">
        <f>+N29-N28</f>
        <v>5.5555555555554352E-5</v>
      </c>
      <c r="Q29" s="89"/>
      <c r="R29" s="112"/>
    </row>
    <row r="30" spans="1:18" ht="21.75" customHeight="1" thickBot="1" x14ac:dyDescent="0.3">
      <c r="B30" s="84">
        <v>0.31944444444444448</v>
      </c>
      <c r="C30" s="85">
        <v>0.30555555555555552</v>
      </c>
      <c r="D30" s="15" t="s">
        <v>303</v>
      </c>
      <c r="G30" s="139"/>
      <c r="H30" s="139"/>
      <c r="I30" s="139"/>
      <c r="M30" s="114">
        <v>320</v>
      </c>
      <c r="N30" s="134">
        <v>4.2708333333333339E-3</v>
      </c>
      <c r="O30" s="116">
        <f>+N30-N29</f>
        <v>2.6736111111111231E-4</v>
      </c>
      <c r="P30" s="17"/>
      <c r="Q30" s="89">
        <v>19</v>
      </c>
      <c r="R30" s="112"/>
    </row>
    <row r="31" spans="1:18" ht="21.75" customHeight="1" thickBot="1" x14ac:dyDescent="0.3">
      <c r="B31" s="84">
        <v>0.30555555555555552</v>
      </c>
      <c r="C31" s="85">
        <v>0.29166666666666669</v>
      </c>
      <c r="D31" s="15" t="s">
        <v>304</v>
      </c>
      <c r="G31" s="139"/>
      <c r="H31" s="139"/>
      <c r="I31" s="139"/>
      <c r="M31" s="114">
        <v>330</v>
      </c>
      <c r="N31" s="134">
        <v>4.3252314814814811E-3</v>
      </c>
      <c r="O31" s="17"/>
      <c r="P31" s="116">
        <f>+N31-N30</f>
        <v>5.4398148148147168E-5</v>
      </c>
      <c r="Q31" s="89"/>
      <c r="R31" s="112"/>
    </row>
    <row r="32" spans="1:18" ht="21.75" customHeight="1" thickBot="1" x14ac:dyDescent="0.3">
      <c r="B32" s="84">
        <v>0.29166666666666669</v>
      </c>
      <c r="C32" s="85">
        <v>0.27777777777777779</v>
      </c>
      <c r="M32" s="114">
        <v>345</v>
      </c>
      <c r="N32" s="134">
        <v>4.6099537037037038E-3</v>
      </c>
      <c r="O32" s="116">
        <f>+N32-N31</f>
        <v>2.8472222222222267E-4</v>
      </c>
      <c r="P32" s="17"/>
      <c r="Q32" s="89">
        <v>18</v>
      </c>
      <c r="R32" s="112"/>
    </row>
    <row r="33" spans="13:18" ht="21.75" customHeight="1" x14ac:dyDescent="0.25">
      <c r="M33" s="114">
        <v>355</v>
      </c>
      <c r="N33" s="134">
        <v>4.6527777777777774E-3</v>
      </c>
      <c r="O33" s="17"/>
      <c r="P33" s="116">
        <f>+N33-N32</f>
        <v>4.2824074074073598E-5</v>
      </c>
      <c r="Q33" s="89"/>
      <c r="R33" s="112"/>
    </row>
    <row r="34" spans="13:18" x14ac:dyDescent="0.25">
      <c r="M34" s="114">
        <v>370</v>
      </c>
      <c r="N34" s="134">
        <v>4.9537037037037041E-3</v>
      </c>
      <c r="O34" s="116">
        <f>+N34-N33</f>
        <v>3.0092592592592671E-4</v>
      </c>
      <c r="P34" s="17"/>
      <c r="Q34" s="89">
        <v>18</v>
      </c>
      <c r="R34" s="112"/>
    </row>
    <row r="35" spans="13:18" x14ac:dyDescent="0.25">
      <c r="M35" s="114">
        <v>380</v>
      </c>
      <c r="N35" s="134">
        <v>4.9942129629629633E-3</v>
      </c>
      <c r="O35" s="17"/>
      <c r="P35" s="116">
        <f>+N35-N34</f>
        <v>4.0509259259259231E-5</v>
      </c>
      <c r="Q35" s="89"/>
      <c r="R35" s="112"/>
    </row>
    <row r="36" spans="13:18" ht="18.75" thickBot="1" x14ac:dyDescent="0.3">
      <c r="M36" s="118">
        <v>395</v>
      </c>
      <c r="N36" s="135">
        <v>5.2893518518518515E-3</v>
      </c>
      <c r="O36" s="119">
        <f>+N36-N35</f>
        <v>2.9513888888888819E-4</v>
      </c>
      <c r="P36" s="128"/>
      <c r="Q36" s="90">
        <v>19</v>
      </c>
      <c r="R36" s="112"/>
    </row>
  </sheetData>
  <mergeCells count="1">
    <mergeCell ref="B27:C27"/>
  </mergeCells>
  <phoneticPr fontId="0" type="noConversion"/>
  <pageMargins left="0.36" right="0.41" top="0.5" bottom="0.39" header="0.39" footer="0.26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32"/>
  <sheetViews>
    <sheetView workbookViewId="0">
      <selection activeCell="B1" sqref="B1:H1"/>
    </sheetView>
  </sheetViews>
  <sheetFormatPr baseColWidth="10" defaultRowHeight="18" x14ac:dyDescent="0.25"/>
  <cols>
    <col min="1" max="1" width="7.7109375" style="56" customWidth="1"/>
    <col min="2" max="2" width="11.42578125" style="56"/>
    <col min="3" max="3" width="9.42578125" style="56" customWidth="1"/>
    <col min="4" max="4" width="11.42578125" style="56"/>
    <col min="5" max="5" width="10" style="56" customWidth="1"/>
    <col min="6" max="6" width="10.140625" style="56" customWidth="1"/>
    <col min="7" max="16384" width="11.42578125" style="56"/>
  </cols>
  <sheetData>
    <row r="1" spans="1:9" ht="18.75" thickBot="1" x14ac:dyDescent="0.3"/>
    <row r="2" spans="1:9" ht="18.75" thickBot="1" x14ac:dyDescent="0.3">
      <c r="A2" s="56" t="s">
        <v>192</v>
      </c>
      <c r="B2" s="57" t="s">
        <v>193</v>
      </c>
      <c r="C2" s="73" t="s">
        <v>194</v>
      </c>
      <c r="D2" s="57" t="s">
        <v>193</v>
      </c>
      <c r="E2" s="73" t="s">
        <v>194</v>
      </c>
      <c r="F2" s="57" t="s">
        <v>193</v>
      </c>
      <c r="G2" s="73" t="s">
        <v>194</v>
      </c>
      <c r="H2" s="57" t="s">
        <v>193</v>
      </c>
      <c r="I2" s="73" t="s">
        <v>194</v>
      </c>
    </row>
    <row r="3" spans="1:9" ht="21.75" customHeight="1" x14ac:dyDescent="0.25">
      <c r="A3" s="56">
        <v>50</v>
      </c>
      <c r="B3" s="74"/>
      <c r="C3" s="75"/>
      <c r="D3" s="74"/>
      <c r="E3" s="75"/>
      <c r="F3" s="74"/>
      <c r="G3" s="75"/>
      <c r="H3" s="74"/>
      <c r="I3" s="75"/>
    </row>
    <row r="4" spans="1:9" ht="21.75" customHeight="1" x14ac:dyDescent="0.25">
      <c r="A4" s="56">
        <v>100</v>
      </c>
      <c r="B4" s="76"/>
      <c r="C4" s="77"/>
      <c r="D4" s="76"/>
      <c r="E4" s="77"/>
      <c r="F4" s="76"/>
      <c r="G4" s="77"/>
      <c r="H4" s="76"/>
      <c r="I4" s="77"/>
    </row>
    <row r="5" spans="1:9" ht="21.75" customHeight="1" x14ac:dyDescent="0.25">
      <c r="A5" s="56">
        <v>150</v>
      </c>
      <c r="B5" s="76"/>
      <c r="C5" s="77"/>
      <c r="D5" s="76"/>
      <c r="E5" s="77"/>
      <c r="F5" s="76"/>
      <c r="G5" s="77"/>
      <c r="H5" s="76"/>
      <c r="I5" s="77"/>
    </row>
    <row r="6" spans="1:9" ht="21.75" customHeight="1" x14ac:dyDescent="0.25">
      <c r="A6" s="56">
        <v>200</v>
      </c>
      <c r="B6" s="76"/>
      <c r="C6" s="77"/>
      <c r="D6" s="76"/>
      <c r="E6" s="77"/>
      <c r="F6" s="76"/>
      <c r="G6" s="77"/>
      <c r="H6" s="76"/>
      <c r="I6" s="77"/>
    </row>
    <row r="7" spans="1:9" ht="21.75" customHeight="1" x14ac:dyDescent="0.25">
      <c r="A7" s="56">
        <v>250</v>
      </c>
      <c r="B7" s="76"/>
      <c r="C7" s="77"/>
      <c r="D7" s="76"/>
      <c r="E7" s="77"/>
      <c r="F7" s="76"/>
      <c r="G7" s="77"/>
      <c r="H7" s="76"/>
      <c r="I7" s="77"/>
    </row>
    <row r="8" spans="1:9" ht="21.75" customHeight="1" x14ac:dyDescent="0.25">
      <c r="A8" s="56">
        <v>300</v>
      </c>
      <c r="B8" s="76"/>
      <c r="C8" s="77"/>
      <c r="D8" s="76"/>
      <c r="E8" s="77"/>
      <c r="F8" s="76"/>
      <c r="G8" s="77"/>
      <c r="H8" s="76"/>
      <c r="I8" s="77"/>
    </row>
    <row r="9" spans="1:9" ht="21.75" customHeight="1" x14ac:dyDescent="0.25">
      <c r="A9" s="56">
        <v>350</v>
      </c>
      <c r="B9" s="76"/>
      <c r="C9" s="77"/>
      <c r="D9" s="76"/>
      <c r="E9" s="77"/>
      <c r="F9" s="76"/>
      <c r="G9" s="77"/>
      <c r="H9" s="76"/>
      <c r="I9" s="77"/>
    </row>
    <row r="10" spans="1:9" ht="21.75" customHeight="1" x14ac:dyDescent="0.25">
      <c r="A10" s="56">
        <v>400</v>
      </c>
      <c r="B10" s="78"/>
      <c r="C10" s="79"/>
      <c r="D10" s="78"/>
      <c r="E10" s="79"/>
      <c r="F10" s="78"/>
      <c r="G10" s="79"/>
      <c r="H10" s="78"/>
      <c r="I10" s="79"/>
    </row>
    <row r="11" spans="1:9" ht="21.75" customHeight="1" x14ac:dyDescent="0.25">
      <c r="A11" s="56">
        <v>450</v>
      </c>
      <c r="B11" s="76"/>
      <c r="C11" s="77"/>
      <c r="D11" s="76"/>
      <c r="E11" s="77"/>
      <c r="F11" s="76"/>
      <c r="G11" s="77"/>
      <c r="H11" s="76"/>
      <c r="I11" s="77"/>
    </row>
    <row r="12" spans="1:9" ht="21.75" customHeight="1" x14ac:dyDescent="0.25">
      <c r="A12" s="56">
        <v>500</v>
      </c>
      <c r="B12" s="76"/>
      <c r="C12" s="77"/>
      <c r="D12" s="76"/>
      <c r="E12" s="77"/>
      <c r="F12" s="76"/>
      <c r="G12" s="77"/>
      <c r="H12" s="76"/>
      <c r="I12" s="77"/>
    </row>
    <row r="13" spans="1:9" ht="21.75" customHeight="1" x14ac:dyDescent="0.25">
      <c r="A13" s="56">
        <v>550</v>
      </c>
      <c r="B13" s="76"/>
      <c r="C13" s="77"/>
      <c r="D13" s="76"/>
      <c r="E13" s="77"/>
      <c r="F13" s="76"/>
      <c r="G13" s="77"/>
      <c r="H13" s="76"/>
      <c r="I13" s="77"/>
    </row>
    <row r="14" spans="1:9" ht="21.75" customHeight="1" x14ac:dyDescent="0.25">
      <c r="A14" s="56">
        <v>600</v>
      </c>
      <c r="B14" s="76"/>
      <c r="C14" s="77"/>
      <c r="D14" s="76"/>
      <c r="E14" s="77"/>
      <c r="F14" s="76"/>
      <c r="G14" s="77"/>
      <c r="H14" s="76"/>
      <c r="I14" s="77"/>
    </row>
    <row r="15" spans="1:9" ht="21.75" customHeight="1" x14ac:dyDescent="0.25">
      <c r="A15" s="56">
        <v>650</v>
      </c>
      <c r="B15" s="76"/>
      <c r="C15" s="77"/>
      <c r="D15" s="76"/>
      <c r="E15" s="77"/>
      <c r="F15" s="76"/>
      <c r="G15" s="77"/>
      <c r="H15" s="76"/>
      <c r="I15" s="77"/>
    </row>
    <row r="16" spans="1:9" ht="21.75" customHeight="1" x14ac:dyDescent="0.25">
      <c r="A16" s="56">
        <v>700</v>
      </c>
      <c r="B16" s="76"/>
      <c r="C16" s="77"/>
      <c r="D16" s="76"/>
      <c r="E16" s="77"/>
      <c r="F16" s="76"/>
      <c r="G16" s="77"/>
      <c r="H16" s="76"/>
      <c r="I16" s="77"/>
    </row>
    <row r="17" spans="1:9" ht="21.75" customHeight="1" x14ac:dyDescent="0.25">
      <c r="A17" s="56">
        <v>750</v>
      </c>
      <c r="B17" s="76"/>
      <c r="C17" s="77"/>
      <c r="D17" s="76"/>
      <c r="E17" s="77"/>
      <c r="F17" s="76"/>
      <c r="G17" s="77"/>
      <c r="H17" s="76"/>
      <c r="I17" s="77"/>
    </row>
    <row r="18" spans="1:9" ht="21.75" customHeight="1" x14ac:dyDescent="0.25">
      <c r="A18" s="56">
        <v>800</v>
      </c>
      <c r="B18" s="78"/>
      <c r="C18" s="79"/>
      <c r="D18" s="78"/>
      <c r="E18" s="79"/>
      <c r="F18" s="78"/>
      <c r="G18" s="79"/>
      <c r="H18" s="78"/>
      <c r="I18" s="79"/>
    </row>
    <row r="19" spans="1:9" ht="21.75" customHeight="1" x14ac:dyDescent="0.25">
      <c r="A19" s="56">
        <v>850</v>
      </c>
      <c r="B19" s="76"/>
      <c r="C19" s="77"/>
      <c r="D19" s="76"/>
      <c r="E19" s="77"/>
      <c r="F19" s="76"/>
      <c r="G19" s="77"/>
      <c r="H19" s="76"/>
      <c r="I19" s="77"/>
    </row>
    <row r="20" spans="1:9" ht="21.75" customHeight="1" x14ac:dyDescent="0.25">
      <c r="A20" s="56">
        <v>900</v>
      </c>
      <c r="B20" s="76"/>
      <c r="C20" s="77"/>
      <c r="D20" s="76"/>
      <c r="E20" s="77"/>
      <c r="F20" s="76"/>
      <c r="G20" s="77"/>
      <c r="H20" s="76"/>
      <c r="I20" s="77"/>
    </row>
    <row r="21" spans="1:9" ht="21.75" customHeight="1" x14ac:dyDescent="0.25">
      <c r="A21" s="56">
        <v>950</v>
      </c>
      <c r="B21" s="76"/>
      <c r="C21" s="77"/>
      <c r="D21" s="76"/>
      <c r="E21" s="77"/>
      <c r="F21" s="76"/>
      <c r="G21" s="77"/>
      <c r="H21" s="76"/>
      <c r="I21" s="77"/>
    </row>
    <row r="22" spans="1:9" ht="21.75" customHeight="1" x14ac:dyDescent="0.25">
      <c r="A22" s="56">
        <v>1000</v>
      </c>
      <c r="B22" s="76"/>
      <c r="C22" s="77"/>
      <c r="D22" s="76"/>
      <c r="E22" s="77"/>
      <c r="F22" s="76"/>
      <c r="G22" s="77"/>
      <c r="H22" s="76"/>
      <c r="I22" s="77"/>
    </row>
    <row r="23" spans="1:9" ht="21.75" customHeight="1" x14ac:dyDescent="0.25">
      <c r="A23" s="56">
        <v>1050</v>
      </c>
      <c r="B23" s="76"/>
      <c r="C23" s="77"/>
      <c r="D23" s="76"/>
      <c r="E23" s="77"/>
      <c r="F23" s="76"/>
      <c r="G23" s="77"/>
      <c r="H23" s="76"/>
      <c r="I23" s="77"/>
    </row>
    <row r="24" spans="1:9" ht="21.75" customHeight="1" x14ac:dyDescent="0.25">
      <c r="A24" s="56">
        <v>1100</v>
      </c>
      <c r="B24" s="76"/>
      <c r="C24" s="77"/>
      <c r="D24" s="76"/>
      <c r="E24" s="77"/>
      <c r="F24" s="76"/>
      <c r="G24" s="77"/>
      <c r="H24" s="76"/>
      <c r="I24" s="77"/>
    </row>
    <row r="25" spans="1:9" ht="21.75" customHeight="1" x14ac:dyDescent="0.25">
      <c r="A25" s="56">
        <v>1150</v>
      </c>
      <c r="B25" s="76"/>
      <c r="C25" s="77"/>
      <c r="D25" s="76"/>
      <c r="E25" s="77"/>
      <c r="F25" s="76"/>
      <c r="G25" s="77"/>
      <c r="H25" s="76"/>
      <c r="I25" s="77"/>
    </row>
    <row r="26" spans="1:9" ht="21.75" customHeight="1" x14ac:dyDescent="0.25">
      <c r="A26" s="56">
        <v>1200</v>
      </c>
      <c r="B26" s="76"/>
      <c r="C26" s="77"/>
      <c r="D26" s="76"/>
      <c r="E26" s="77"/>
      <c r="F26" s="76"/>
      <c r="G26" s="77"/>
      <c r="H26" s="76"/>
      <c r="I26" s="77"/>
    </row>
    <row r="27" spans="1:9" ht="21.75" customHeight="1" x14ac:dyDescent="0.25">
      <c r="A27" s="56">
        <v>1250</v>
      </c>
      <c r="B27" s="76"/>
      <c r="C27" s="77"/>
      <c r="D27" s="76"/>
      <c r="E27" s="77"/>
      <c r="F27" s="76"/>
      <c r="G27" s="77"/>
      <c r="H27" s="76"/>
      <c r="I27" s="77"/>
    </row>
    <row r="28" spans="1:9" ht="21.75" customHeight="1" x14ac:dyDescent="0.25">
      <c r="A28" s="56">
        <v>1300</v>
      </c>
      <c r="B28" s="76"/>
      <c r="C28" s="77"/>
      <c r="D28" s="76"/>
      <c r="E28" s="77"/>
      <c r="F28" s="76"/>
      <c r="G28" s="77"/>
      <c r="H28" s="76"/>
      <c r="I28" s="77"/>
    </row>
    <row r="29" spans="1:9" ht="21.75" customHeight="1" x14ac:dyDescent="0.25">
      <c r="A29" s="56">
        <v>1350</v>
      </c>
      <c r="B29" s="76"/>
      <c r="C29" s="77"/>
      <c r="D29" s="76"/>
      <c r="E29" s="77"/>
      <c r="F29" s="76"/>
      <c r="G29" s="77"/>
      <c r="H29" s="76"/>
      <c r="I29" s="77"/>
    </row>
    <row r="30" spans="1:9" ht="21.75" customHeight="1" x14ac:dyDescent="0.25">
      <c r="A30" s="56">
        <v>1400</v>
      </c>
      <c r="B30" s="76"/>
      <c r="C30" s="77"/>
      <c r="D30" s="76"/>
      <c r="E30" s="77"/>
      <c r="F30" s="76"/>
      <c r="G30" s="77"/>
      <c r="H30" s="76"/>
      <c r="I30" s="77"/>
    </row>
    <row r="31" spans="1:9" ht="21.75" customHeight="1" x14ac:dyDescent="0.25">
      <c r="A31" s="56">
        <v>1450</v>
      </c>
      <c r="B31" s="76"/>
      <c r="C31" s="77"/>
      <c r="D31" s="76"/>
      <c r="E31" s="77"/>
      <c r="F31" s="76"/>
      <c r="G31" s="77"/>
      <c r="H31" s="76"/>
      <c r="I31" s="77"/>
    </row>
    <row r="32" spans="1:9" ht="21.75" customHeight="1" thickBot="1" x14ac:dyDescent="0.3">
      <c r="A32" s="56">
        <v>1500</v>
      </c>
      <c r="B32" s="80"/>
      <c r="C32" s="81"/>
      <c r="D32" s="80"/>
      <c r="E32" s="81"/>
      <c r="F32" s="80"/>
      <c r="G32" s="81"/>
      <c r="H32" s="80"/>
      <c r="I32" s="81"/>
    </row>
  </sheetData>
  <phoneticPr fontId="0" type="noConversion"/>
  <pageMargins left="0.36" right="0.41" top="0.984251969" bottom="0.984251969" header="0.4921259845" footer="0.4921259845"/>
  <pageSetup paperSize="9" orientation="portrait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X178"/>
  <sheetViews>
    <sheetView view="pageBreakPreview" topLeftCell="A139" zoomScaleNormal="100" workbookViewId="0">
      <selection activeCell="D154" sqref="D154:E159"/>
    </sheetView>
  </sheetViews>
  <sheetFormatPr baseColWidth="10" defaultColWidth="5.5703125" defaultRowHeight="15" x14ac:dyDescent="0.2"/>
  <cols>
    <col min="1" max="1" width="5.5703125" style="58" customWidth="1"/>
    <col min="2" max="3" width="5.5703125" style="15" customWidth="1"/>
    <col min="4" max="4" width="7.28515625" style="15" customWidth="1"/>
    <col min="5" max="5" width="7" style="15" customWidth="1"/>
    <col min="6" max="16384" width="5.5703125" style="15"/>
  </cols>
  <sheetData>
    <row r="1" spans="1:7" x14ac:dyDescent="0.2">
      <c r="B1" s="15" t="s">
        <v>157</v>
      </c>
    </row>
    <row r="2" spans="1:7" x14ac:dyDescent="0.2">
      <c r="B2" s="15" t="s">
        <v>158</v>
      </c>
    </row>
    <row r="3" spans="1:7" x14ac:dyDescent="0.2">
      <c r="B3" s="59" t="s">
        <v>150</v>
      </c>
      <c r="C3" s="15" t="s">
        <v>159</v>
      </c>
    </row>
    <row r="4" spans="1:7" x14ac:dyDescent="0.2">
      <c r="B4" s="59" t="s">
        <v>151</v>
      </c>
      <c r="C4" s="15" t="s">
        <v>160</v>
      </c>
    </row>
    <row r="5" spans="1:7" x14ac:dyDescent="0.2">
      <c r="B5" s="59" t="s">
        <v>152</v>
      </c>
      <c r="C5" s="15" t="s">
        <v>161</v>
      </c>
    </row>
    <row r="6" spans="1:7" x14ac:dyDescent="0.2">
      <c r="B6" s="59" t="s">
        <v>153</v>
      </c>
      <c r="C6" s="60" t="s">
        <v>162</v>
      </c>
      <c r="D6" s="60"/>
      <c r="E6" s="60"/>
      <c r="F6" s="60"/>
      <c r="G6" s="60"/>
    </row>
    <row r="7" spans="1:7" x14ac:dyDescent="0.2">
      <c r="B7" s="59" t="s">
        <v>154</v>
      </c>
      <c r="C7" s="15" t="s">
        <v>163</v>
      </c>
    </row>
    <row r="8" spans="1:7" x14ac:dyDescent="0.2">
      <c r="B8" s="59" t="s">
        <v>155</v>
      </c>
      <c r="C8" s="15" t="s">
        <v>164</v>
      </c>
    </row>
    <row r="9" spans="1:7" s="58" customFormat="1" ht="15.75" x14ac:dyDescent="0.25">
      <c r="A9" s="189" t="s">
        <v>165</v>
      </c>
      <c r="B9" s="190" t="s">
        <v>181</v>
      </c>
      <c r="C9" s="190"/>
      <c r="D9" s="191"/>
      <c r="E9" s="191"/>
    </row>
    <row r="10" spans="1:7" s="58" customFormat="1" ht="15.75" x14ac:dyDescent="0.25">
      <c r="A10" s="189"/>
      <c r="B10" s="43" t="s">
        <v>166</v>
      </c>
      <c r="C10" s="43" t="s">
        <v>167</v>
      </c>
      <c r="D10" s="43" t="s">
        <v>168</v>
      </c>
      <c r="E10" s="43" t="s">
        <v>169</v>
      </c>
    </row>
    <row r="11" spans="1:7" x14ac:dyDescent="0.2">
      <c r="A11" s="61">
        <v>1</v>
      </c>
      <c r="B11" s="15">
        <v>7.72</v>
      </c>
      <c r="C11" s="15">
        <v>35</v>
      </c>
      <c r="D11" s="62">
        <f t="shared" ref="D11:D16" si="0">10/B11</f>
        <v>1.2953367875647668</v>
      </c>
      <c r="E11" s="62">
        <f t="shared" ref="E11:E16" si="1">60*D11/C11</f>
        <v>2.2205773501110286</v>
      </c>
    </row>
    <row r="12" spans="1:7" x14ac:dyDescent="0.2">
      <c r="A12" s="61">
        <v>2</v>
      </c>
      <c r="B12" s="15">
        <v>7.28</v>
      </c>
      <c r="C12" s="15">
        <v>37</v>
      </c>
      <c r="D12" s="62">
        <f t="shared" si="0"/>
        <v>1.3736263736263736</v>
      </c>
      <c r="E12" s="62">
        <f t="shared" si="1"/>
        <v>2.2275022275022276</v>
      </c>
    </row>
    <row r="13" spans="1:7" x14ac:dyDescent="0.2">
      <c r="A13" s="61">
        <v>3</v>
      </c>
      <c r="B13" s="15">
        <v>7.19</v>
      </c>
      <c r="C13" s="15">
        <v>40</v>
      </c>
      <c r="D13" s="62">
        <f t="shared" si="0"/>
        <v>1.3908205841446453</v>
      </c>
      <c r="E13" s="62">
        <f t="shared" si="1"/>
        <v>2.0862308762169679</v>
      </c>
    </row>
    <row r="14" spans="1:7" x14ac:dyDescent="0.2">
      <c r="A14" s="61">
        <v>4</v>
      </c>
      <c r="B14" s="15">
        <v>6.95</v>
      </c>
      <c r="C14" s="15">
        <v>52</v>
      </c>
      <c r="D14" s="62">
        <f t="shared" si="0"/>
        <v>1.4388489208633093</v>
      </c>
      <c r="E14" s="62">
        <f t="shared" si="1"/>
        <v>1.6602102933038185</v>
      </c>
    </row>
    <row r="15" spans="1:7" x14ac:dyDescent="0.2">
      <c r="A15" s="61">
        <v>5</v>
      </c>
      <c r="B15" s="58">
        <v>6.56</v>
      </c>
      <c r="C15" s="58">
        <v>52</v>
      </c>
      <c r="D15" s="62">
        <f t="shared" si="0"/>
        <v>1.524390243902439</v>
      </c>
      <c r="E15" s="62">
        <f t="shared" si="1"/>
        <v>1.7589118198874298</v>
      </c>
    </row>
    <row r="16" spans="1:7" x14ac:dyDescent="0.2">
      <c r="A16" s="61">
        <v>6</v>
      </c>
      <c r="B16" s="58">
        <v>6.25</v>
      </c>
      <c r="C16" s="58">
        <v>63</v>
      </c>
      <c r="D16" s="62">
        <f t="shared" si="0"/>
        <v>1.6</v>
      </c>
      <c r="E16" s="62">
        <f t="shared" si="1"/>
        <v>1.5238095238095237</v>
      </c>
    </row>
    <row r="17" spans="1:153" x14ac:dyDescent="0.2">
      <c r="A17" s="61">
        <v>7</v>
      </c>
      <c r="B17" s="63"/>
      <c r="C17" s="63"/>
      <c r="D17" s="62"/>
      <c r="E17" s="62"/>
    </row>
    <row r="18" spans="1:153" x14ac:dyDescent="0.2">
      <c r="A18" s="61">
        <v>8</v>
      </c>
      <c r="B18" s="63"/>
      <c r="C18" s="63"/>
      <c r="D18" s="62"/>
      <c r="E18" s="62"/>
    </row>
    <row r="19" spans="1:153" x14ac:dyDescent="0.2">
      <c r="A19" s="61">
        <v>9</v>
      </c>
      <c r="B19" s="63"/>
      <c r="C19" s="63"/>
      <c r="D19" s="62"/>
      <c r="E19" s="62"/>
    </row>
    <row r="20" spans="1:153" x14ac:dyDescent="0.2">
      <c r="A20" s="61">
        <v>10</v>
      </c>
      <c r="B20" s="64"/>
      <c r="C20" s="63"/>
      <c r="D20" s="62"/>
      <c r="E20" s="62"/>
    </row>
    <row r="21" spans="1:153" x14ac:dyDescent="0.2">
      <c r="A21" s="61">
        <v>11</v>
      </c>
      <c r="B21" s="64"/>
      <c r="C21" s="64"/>
      <c r="D21" s="62"/>
      <c r="E21" s="62"/>
    </row>
    <row r="22" spans="1:153" x14ac:dyDescent="0.2">
      <c r="A22" s="65"/>
      <c r="B22" s="66"/>
      <c r="C22" s="66"/>
      <c r="D22" s="66"/>
      <c r="E22" s="66"/>
    </row>
    <row r="24" spans="1:153" ht="15.75" x14ac:dyDescent="0.25">
      <c r="A24" s="189" t="s">
        <v>165</v>
      </c>
      <c r="B24" s="190" t="s">
        <v>182</v>
      </c>
      <c r="C24" s="190"/>
      <c r="D24" s="191"/>
      <c r="E24" s="191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</row>
    <row r="25" spans="1:153" ht="15.75" x14ac:dyDescent="0.25">
      <c r="A25" s="189"/>
      <c r="B25" s="43" t="s">
        <v>166</v>
      </c>
      <c r="C25" s="43" t="s">
        <v>167</v>
      </c>
      <c r="D25" s="43" t="s">
        <v>168</v>
      </c>
      <c r="E25" s="43" t="s">
        <v>169</v>
      </c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</row>
    <row r="26" spans="1:153" x14ac:dyDescent="0.2">
      <c r="A26" s="61">
        <v>1</v>
      </c>
      <c r="B26" s="15">
        <v>7.81</v>
      </c>
      <c r="C26" s="15">
        <v>39</v>
      </c>
      <c r="D26" s="62">
        <f t="shared" ref="D26:D31" si="2">10/B26</f>
        <v>1.2804097311139566</v>
      </c>
      <c r="E26" s="62">
        <f t="shared" ref="E26:E31" si="3">60*D26/C26</f>
        <v>1.9698611247907025</v>
      </c>
    </row>
    <row r="27" spans="1:153" x14ac:dyDescent="0.2">
      <c r="A27" s="61">
        <v>2</v>
      </c>
      <c r="B27" s="15">
        <v>8.7799999999999994</v>
      </c>
      <c r="C27" s="15">
        <v>36</v>
      </c>
      <c r="D27" s="62">
        <f t="shared" si="2"/>
        <v>1.1389521640091116</v>
      </c>
      <c r="E27" s="62">
        <f t="shared" si="3"/>
        <v>1.8982536066818527</v>
      </c>
    </row>
    <row r="28" spans="1:153" x14ac:dyDescent="0.2">
      <c r="A28" s="61">
        <v>3</v>
      </c>
      <c r="B28" s="15">
        <v>7.86</v>
      </c>
      <c r="C28" s="15">
        <v>40</v>
      </c>
      <c r="D28" s="62">
        <f t="shared" si="2"/>
        <v>1.272264631043257</v>
      </c>
      <c r="E28" s="62">
        <f t="shared" si="3"/>
        <v>1.9083969465648856</v>
      </c>
    </row>
    <row r="29" spans="1:153" x14ac:dyDescent="0.2">
      <c r="A29" s="61">
        <v>4</v>
      </c>
      <c r="B29" s="15">
        <v>7.46</v>
      </c>
      <c r="C29" s="15">
        <v>46</v>
      </c>
      <c r="D29" s="62">
        <f t="shared" si="2"/>
        <v>1.3404825737265416</v>
      </c>
      <c r="E29" s="62">
        <f t="shared" si="3"/>
        <v>1.748455530947663</v>
      </c>
    </row>
    <row r="30" spans="1:153" x14ac:dyDescent="0.2">
      <c r="A30" s="61">
        <v>5</v>
      </c>
      <c r="B30" s="58">
        <v>7.14</v>
      </c>
      <c r="C30" s="58">
        <v>46</v>
      </c>
      <c r="D30" s="62">
        <f t="shared" si="2"/>
        <v>1.400560224089636</v>
      </c>
      <c r="E30" s="62">
        <f t="shared" si="3"/>
        <v>1.8268176835951775</v>
      </c>
    </row>
    <row r="31" spans="1:153" x14ac:dyDescent="0.2">
      <c r="A31" s="61">
        <v>6</v>
      </c>
      <c r="B31" s="58">
        <v>7.14</v>
      </c>
      <c r="C31" s="58">
        <v>47</v>
      </c>
      <c r="D31" s="62">
        <f t="shared" si="2"/>
        <v>1.400560224089636</v>
      </c>
      <c r="E31" s="62">
        <f t="shared" si="3"/>
        <v>1.7879492222420885</v>
      </c>
    </row>
    <row r="32" spans="1:153" x14ac:dyDescent="0.2">
      <c r="A32" s="61">
        <v>7</v>
      </c>
      <c r="B32" s="63"/>
      <c r="C32" s="63"/>
      <c r="D32" s="62"/>
      <c r="E32" s="62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</row>
    <row r="33" spans="1:154" s="68" customFormat="1" x14ac:dyDescent="0.2">
      <c r="A33" s="61">
        <v>8</v>
      </c>
      <c r="B33" s="63"/>
      <c r="C33" s="63"/>
      <c r="D33" s="62"/>
      <c r="E33" s="62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67"/>
    </row>
    <row r="34" spans="1:154" s="68" customFormat="1" x14ac:dyDescent="0.2">
      <c r="A34" s="61">
        <v>9</v>
      </c>
      <c r="B34" s="63"/>
      <c r="C34" s="63"/>
      <c r="D34" s="62"/>
      <c r="E34" s="62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67"/>
    </row>
    <row r="35" spans="1:154" s="68" customFormat="1" x14ac:dyDescent="0.2">
      <c r="A35" s="61">
        <v>10</v>
      </c>
      <c r="B35" s="64"/>
      <c r="C35" s="63"/>
      <c r="D35" s="62"/>
      <c r="E35" s="62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67"/>
    </row>
    <row r="36" spans="1:154" s="68" customFormat="1" x14ac:dyDescent="0.2">
      <c r="A36" s="61">
        <v>11</v>
      </c>
      <c r="B36" s="64"/>
      <c r="C36" s="64"/>
      <c r="D36" s="62"/>
      <c r="E36" s="62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67"/>
    </row>
    <row r="37" spans="1:154" ht="15.75" x14ac:dyDescent="0.25">
      <c r="A37" s="189" t="s">
        <v>165</v>
      </c>
      <c r="B37" s="190" t="s">
        <v>190</v>
      </c>
      <c r="C37" s="190"/>
      <c r="D37" s="191"/>
      <c r="E37" s="191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</row>
    <row r="38" spans="1:154" ht="15.75" x14ac:dyDescent="0.25">
      <c r="A38" s="189"/>
      <c r="B38" s="43" t="s">
        <v>166</v>
      </c>
      <c r="C38" s="43" t="s">
        <v>167</v>
      </c>
      <c r="D38" s="43" t="s">
        <v>168</v>
      </c>
      <c r="E38" s="43" t="s">
        <v>169</v>
      </c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</row>
    <row r="39" spans="1:154" x14ac:dyDescent="0.2">
      <c r="A39" s="61">
        <v>1</v>
      </c>
      <c r="B39" s="15">
        <v>9.98</v>
      </c>
      <c r="C39" s="15">
        <v>30</v>
      </c>
      <c r="D39" s="62">
        <f t="shared" ref="D39:D44" si="4">10/B39</f>
        <v>1.002004008016032</v>
      </c>
      <c r="E39" s="62">
        <f t="shared" ref="E39:E44" si="5">60*D39/C39</f>
        <v>2.0040080160320639</v>
      </c>
    </row>
    <row r="40" spans="1:154" x14ac:dyDescent="0.2">
      <c r="A40" s="61">
        <v>2</v>
      </c>
      <c r="B40" s="15">
        <v>8.99</v>
      </c>
      <c r="C40" s="15">
        <v>34</v>
      </c>
      <c r="D40" s="62">
        <f t="shared" si="4"/>
        <v>1.1123470522803114</v>
      </c>
      <c r="E40" s="62">
        <f t="shared" si="5"/>
        <v>1.9629653863770198</v>
      </c>
    </row>
    <row r="41" spans="1:154" x14ac:dyDescent="0.2">
      <c r="A41" s="61">
        <v>3</v>
      </c>
      <c r="B41" s="15">
        <v>7.57</v>
      </c>
      <c r="C41" s="15">
        <v>44</v>
      </c>
      <c r="D41" s="62">
        <f t="shared" si="4"/>
        <v>1.321003963011889</v>
      </c>
      <c r="E41" s="62">
        <f t="shared" si="5"/>
        <v>1.8013690404707576</v>
      </c>
    </row>
    <row r="42" spans="1:154" x14ac:dyDescent="0.2">
      <c r="A42" s="61">
        <v>4</v>
      </c>
      <c r="B42" s="15">
        <v>7.4</v>
      </c>
      <c r="C42" s="15">
        <v>50</v>
      </c>
      <c r="D42" s="62">
        <f t="shared" si="4"/>
        <v>1.3513513513513513</v>
      </c>
      <c r="E42" s="62">
        <f t="shared" si="5"/>
        <v>1.6216216216216217</v>
      </c>
    </row>
    <row r="43" spans="1:154" x14ac:dyDescent="0.2">
      <c r="A43" s="61">
        <v>5</v>
      </c>
      <c r="B43" s="58">
        <v>7.49</v>
      </c>
      <c r="C43" s="58">
        <v>50</v>
      </c>
      <c r="D43" s="62">
        <f t="shared" si="4"/>
        <v>1.3351134846461949</v>
      </c>
      <c r="E43" s="62">
        <f t="shared" si="5"/>
        <v>1.602136181575434</v>
      </c>
    </row>
    <row r="44" spans="1:154" x14ac:dyDescent="0.2">
      <c r="A44" s="61">
        <v>6</v>
      </c>
      <c r="B44" s="58">
        <v>7.54</v>
      </c>
      <c r="C44" s="58">
        <v>54</v>
      </c>
      <c r="D44" s="62">
        <f t="shared" si="4"/>
        <v>1.3262599469496021</v>
      </c>
      <c r="E44" s="62">
        <f t="shared" si="5"/>
        <v>1.4736221632773356</v>
      </c>
    </row>
    <row r="45" spans="1:154" x14ac:dyDescent="0.2">
      <c r="A45" s="61">
        <v>7</v>
      </c>
      <c r="B45" s="63"/>
      <c r="C45" s="63"/>
      <c r="D45" s="62"/>
      <c r="E45" s="62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</row>
    <row r="46" spans="1:154" s="68" customFormat="1" x14ac:dyDescent="0.2">
      <c r="A46" s="61">
        <v>8</v>
      </c>
      <c r="B46" s="63"/>
      <c r="C46" s="63"/>
      <c r="D46" s="62"/>
      <c r="E46" s="62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67"/>
    </row>
    <row r="47" spans="1:154" s="68" customFormat="1" x14ac:dyDescent="0.2">
      <c r="A47" s="61">
        <v>9</v>
      </c>
      <c r="B47" s="63"/>
      <c r="C47" s="63"/>
      <c r="D47" s="62"/>
      <c r="E47" s="62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67"/>
    </row>
    <row r="48" spans="1:154" s="68" customFormat="1" x14ac:dyDescent="0.2">
      <c r="A48" s="61">
        <v>10</v>
      </c>
      <c r="B48" s="64"/>
      <c r="C48" s="63"/>
      <c r="D48" s="62"/>
      <c r="E48" s="62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67"/>
    </row>
    <row r="49" spans="1:154" s="68" customFormat="1" x14ac:dyDescent="0.2">
      <c r="A49" s="61">
        <v>11</v>
      </c>
      <c r="B49" s="64"/>
      <c r="C49" s="63"/>
      <c r="D49" s="62"/>
      <c r="E49" s="62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67"/>
    </row>
    <row r="50" spans="1:154" s="68" customFormat="1" x14ac:dyDescent="0.2">
      <c r="A50" s="65"/>
      <c r="B50" s="66"/>
      <c r="C50" s="66"/>
      <c r="D50" s="66"/>
      <c r="E50" s="66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67"/>
    </row>
    <row r="52" spans="1:154" ht="15.75" x14ac:dyDescent="0.25">
      <c r="A52" s="189" t="s">
        <v>165</v>
      </c>
      <c r="B52" s="190" t="s">
        <v>183</v>
      </c>
      <c r="C52" s="190"/>
      <c r="D52" s="191"/>
      <c r="E52" s="191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</row>
    <row r="53" spans="1:154" ht="15.75" x14ac:dyDescent="0.25">
      <c r="A53" s="189"/>
      <c r="B53" s="43" t="s">
        <v>166</v>
      </c>
      <c r="C53" s="43" t="s">
        <v>167</v>
      </c>
      <c r="D53" s="43" t="s">
        <v>168</v>
      </c>
      <c r="E53" s="43" t="s">
        <v>169</v>
      </c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</row>
    <row r="54" spans="1:154" x14ac:dyDescent="0.2">
      <c r="A54" s="61">
        <v>1</v>
      </c>
      <c r="B54" s="15">
        <v>10.01</v>
      </c>
      <c r="C54" s="15">
        <v>31</v>
      </c>
      <c r="D54" s="62">
        <f t="shared" ref="D54:D59" si="6">10/B54</f>
        <v>0.99900099900099903</v>
      </c>
      <c r="E54" s="62">
        <f t="shared" ref="E54:E59" si="7">60*D54/C54</f>
        <v>1.9335503206470948</v>
      </c>
    </row>
    <row r="55" spans="1:154" x14ac:dyDescent="0.2">
      <c r="A55" s="61">
        <v>2</v>
      </c>
      <c r="B55" s="15">
        <v>9.9600000000000009</v>
      </c>
      <c r="C55" s="15">
        <v>34</v>
      </c>
      <c r="D55" s="62">
        <f t="shared" si="6"/>
        <v>1.0040160642570279</v>
      </c>
      <c r="E55" s="62">
        <f t="shared" si="7"/>
        <v>1.7717930545712257</v>
      </c>
    </row>
    <row r="56" spans="1:154" x14ac:dyDescent="0.2">
      <c r="A56" s="61">
        <v>3</v>
      </c>
      <c r="B56" s="15">
        <v>8.9600000000000009</v>
      </c>
      <c r="C56" s="15">
        <v>44</v>
      </c>
      <c r="D56" s="62">
        <f t="shared" si="6"/>
        <v>1.1160714285714284</v>
      </c>
      <c r="E56" s="62">
        <f t="shared" si="7"/>
        <v>1.5219155844155843</v>
      </c>
    </row>
    <row r="57" spans="1:154" x14ac:dyDescent="0.2">
      <c r="A57" s="61">
        <v>4</v>
      </c>
      <c r="B57" s="15">
        <v>9.09</v>
      </c>
      <c r="C57" s="15">
        <v>49</v>
      </c>
      <c r="D57" s="62">
        <f t="shared" si="6"/>
        <v>1.1001100110011002</v>
      </c>
      <c r="E57" s="62">
        <f t="shared" si="7"/>
        <v>1.34707348285849</v>
      </c>
    </row>
    <row r="58" spans="1:154" x14ac:dyDescent="0.2">
      <c r="A58" s="61">
        <v>5</v>
      </c>
      <c r="B58" s="58">
        <v>8.84</v>
      </c>
      <c r="C58" s="58">
        <v>52</v>
      </c>
      <c r="D58" s="62">
        <f t="shared" si="6"/>
        <v>1.1312217194570136</v>
      </c>
      <c r="E58" s="62">
        <f t="shared" si="7"/>
        <v>1.305255830142708</v>
      </c>
    </row>
    <row r="59" spans="1:154" x14ac:dyDescent="0.2">
      <c r="A59" s="61">
        <v>6</v>
      </c>
      <c r="B59" s="58">
        <v>8.8800000000000008</v>
      </c>
      <c r="C59" s="58">
        <v>56</v>
      </c>
      <c r="D59" s="62">
        <f t="shared" si="6"/>
        <v>1.1261261261261259</v>
      </c>
      <c r="E59" s="62">
        <f t="shared" si="7"/>
        <v>1.2065637065637063</v>
      </c>
    </row>
    <row r="60" spans="1:154" x14ac:dyDescent="0.2">
      <c r="A60" s="61">
        <v>7</v>
      </c>
      <c r="B60" s="63"/>
      <c r="C60" s="63"/>
      <c r="D60" s="62"/>
      <c r="E60" s="62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</row>
    <row r="61" spans="1:154" s="68" customFormat="1" x14ac:dyDescent="0.2">
      <c r="A61" s="61">
        <v>8</v>
      </c>
      <c r="B61" s="63"/>
      <c r="C61" s="63"/>
      <c r="D61" s="62"/>
      <c r="E61" s="62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67"/>
    </row>
    <row r="62" spans="1:154" s="68" customFormat="1" x14ac:dyDescent="0.2">
      <c r="A62" s="61">
        <v>9</v>
      </c>
      <c r="B62" s="63"/>
      <c r="C62" s="63"/>
      <c r="D62" s="62"/>
      <c r="E62" s="62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67"/>
    </row>
    <row r="63" spans="1:154" s="68" customFormat="1" x14ac:dyDescent="0.2">
      <c r="A63" s="61">
        <v>10</v>
      </c>
      <c r="B63" s="64"/>
      <c r="C63" s="63"/>
      <c r="D63" s="62"/>
      <c r="E63" s="62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  <c r="EW63" s="23"/>
      <c r="EX63" s="67"/>
    </row>
    <row r="64" spans="1:154" s="68" customFormat="1" x14ac:dyDescent="0.2">
      <c r="A64" s="61">
        <v>11</v>
      </c>
      <c r="B64" s="64"/>
      <c r="C64" s="63"/>
      <c r="D64" s="62"/>
      <c r="E64" s="62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67"/>
    </row>
    <row r="65" spans="1:154" s="68" customFormat="1" x14ac:dyDescent="0.2">
      <c r="A65" s="65"/>
      <c r="B65" s="66"/>
      <c r="C65" s="66"/>
      <c r="D65" s="66"/>
      <c r="E65" s="66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3"/>
      <c r="EP65" s="23"/>
      <c r="EQ65" s="23"/>
      <c r="ER65" s="23"/>
      <c r="ES65" s="23"/>
      <c r="ET65" s="23"/>
      <c r="EU65" s="23"/>
      <c r="EV65" s="23"/>
      <c r="EW65" s="23"/>
      <c r="EX65" s="67"/>
    </row>
    <row r="66" spans="1:154" ht="114.75" customHeight="1" x14ac:dyDescent="0.2"/>
    <row r="67" spans="1:154" ht="15.75" x14ac:dyDescent="0.25">
      <c r="A67" s="189" t="s">
        <v>165</v>
      </c>
      <c r="B67" s="190" t="s">
        <v>184</v>
      </c>
      <c r="C67" s="190"/>
      <c r="D67" s="191"/>
      <c r="E67" s="191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</row>
    <row r="68" spans="1:154" ht="15.75" x14ac:dyDescent="0.25">
      <c r="A68" s="189"/>
      <c r="B68" s="43" t="s">
        <v>166</v>
      </c>
      <c r="C68" s="43" t="s">
        <v>167</v>
      </c>
      <c r="D68" s="43" t="s">
        <v>168</v>
      </c>
      <c r="E68" s="43" t="s">
        <v>169</v>
      </c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</row>
    <row r="69" spans="1:154" x14ac:dyDescent="0.2">
      <c r="A69" s="61">
        <v>1</v>
      </c>
      <c r="B69" s="15">
        <v>9.31</v>
      </c>
      <c r="C69" s="15">
        <v>33</v>
      </c>
      <c r="D69" s="62">
        <f t="shared" ref="D69:D74" si="8">10/B69</f>
        <v>1.0741138560687433</v>
      </c>
      <c r="E69" s="62">
        <f t="shared" ref="E69:E74" si="9">60*D69/C69</f>
        <v>1.9529342837613517</v>
      </c>
    </row>
    <row r="70" spans="1:154" x14ac:dyDescent="0.2">
      <c r="A70" s="61">
        <v>2</v>
      </c>
      <c r="B70" s="15">
        <v>9.48</v>
      </c>
      <c r="C70" s="15">
        <v>25</v>
      </c>
      <c r="D70" s="62">
        <f t="shared" si="8"/>
        <v>1.0548523206751055</v>
      </c>
      <c r="E70" s="62">
        <f t="shared" si="9"/>
        <v>2.5316455696202529</v>
      </c>
    </row>
    <row r="71" spans="1:154" x14ac:dyDescent="0.2">
      <c r="A71" s="61">
        <v>3</v>
      </c>
      <c r="B71" s="15">
        <v>7.51</v>
      </c>
      <c r="C71" s="15">
        <v>38</v>
      </c>
      <c r="D71" s="62">
        <f t="shared" si="8"/>
        <v>1.3315579227696406</v>
      </c>
      <c r="E71" s="62">
        <f t="shared" si="9"/>
        <v>2.1024598780573274</v>
      </c>
    </row>
    <row r="72" spans="1:154" x14ac:dyDescent="0.2">
      <c r="A72" s="61">
        <v>4</v>
      </c>
      <c r="B72" s="15">
        <v>7.25</v>
      </c>
      <c r="C72" s="15">
        <v>41</v>
      </c>
      <c r="D72" s="62">
        <f t="shared" si="8"/>
        <v>1.3793103448275863</v>
      </c>
      <c r="E72" s="62">
        <f t="shared" si="9"/>
        <v>2.0185029436501263</v>
      </c>
    </row>
    <row r="73" spans="1:154" x14ac:dyDescent="0.2">
      <c r="A73" s="61">
        <v>5</v>
      </c>
      <c r="B73" s="58">
        <v>7.21</v>
      </c>
      <c r="C73" s="58">
        <v>49</v>
      </c>
      <c r="D73" s="62">
        <f t="shared" si="8"/>
        <v>1.3869625520110958</v>
      </c>
      <c r="E73" s="62">
        <f t="shared" si="9"/>
        <v>1.6983214922584846</v>
      </c>
    </row>
    <row r="74" spans="1:154" x14ac:dyDescent="0.2">
      <c r="A74" s="61">
        <v>6</v>
      </c>
      <c r="B74" s="58">
        <v>7.43</v>
      </c>
      <c r="C74" s="58">
        <v>51</v>
      </c>
      <c r="D74" s="62">
        <f t="shared" si="8"/>
        <v>1.3458950201884254</v>
      </c>
      <c r="E74" s="62">
        <f t="shared" si="9"/>
        <v>1.58340590610403</v>
      </c>
    </row>
    <row r="75" spans="1:154" x14ac:dyDescent="0.2">
      <c r="A75" s="61">
        <v>7</v>
      </c>
      <c r="B75" s="63"/>
      <c r="C75" s="63"/>
      <c r="D75" s="62"/>
      <c r="E75" s="62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  <c r="EQ75" s="23"/>
      <c r="ER75" s="23"/>
      <c r="ES75" s="23"/>
      <c r="ET75" s="23"/>
      <c r="EU75" s="23"/>
      <c r="EV75" s="23"/>
      <c r="EW75" s="23"/>
    </row>
    <row r="76" spans="1:154" s="68" customFormat="1" x14ac:dyDescent="0.2">
      <c r="A76" s="61">
        <v>8</v>
      </c>
      <c r="B76" s="63"/>
      <c r="C76" s="63"/>
      <c r="D76" s="62"/>
      <c r="E76" s="62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3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67"/>
    </row>
    <row r="77" spans="1:154" s="68" customFormat="1" x14ac:dyDescent="0.2">
      <c r="A77" s="61">
        <v>9</v>
      </c>
      <c r="B77" s="63"/>
      <c r="C77" s="63"/>
      <c r="D77" s="62"/>
      <c r="E77" s="62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23"/>
      <c r="EU77" s="23"/>
      <c r="EV77" s="23"/>
      <c r="EW77" s="23"/>
      <c r="EX77" s="67"/>
    </row>
    <row r="78" spans="1:154" s="68" customFormat="1" x14ac:dyDescent="0.2">
      <c r="A78" s="61">
        <v>10</v>
      </c>
      <c r="B78" s="64"/>
      <c r="C78" s="63"/>
      <c r="D78" s="62"/>
      <c r="E78" s="62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3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23"/>
      <c r="EU78" s="23"/>
      <c r="EV78" s="23"/>
      <c r="EW78" s="23"/>
      <c r="EX78" s="67"/>
    </row>
    <row r="79" spans="1:154" s="68" customFormat="1" x14ac:dyDescent="0.2">
      <c r="A79" s="61">
        <v>11</v>
      </c>
      <c r="B79" s="64"/>
      <c r="C79" s="63"/>
      <c r="D79" s="62"/>
      <c r="E79" s="62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3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3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23"/>
      <c r="EU79" s="23"/>
      <c r="EV79" s="23"/>
      <c r="EW79" s="23"/>
      <c r="EX79" s="67"/>
    </row>
    <row r="81" spans="1:154" ht="15.75" x14ac:dyDescent="0.25">
      <c r="A81" s="189" t="s">
        <v>165</v>
      </c>
      <c r="B81" s="190" t="s">
        <v>185</v>
      </c>
      <c r="C81" s="190"/>
      <c r="D81" s="191"/>
      <c r="E81" s="191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</row>
    <row r="82" spans="1:154" ht="15.75" x14ac:dyDescent="0.25">
      <c r="A82" s="189"/>
      <c r="B82" s="43" t="s">
        <v>166</v>
      </c>
      <c r="C82" s="43" t="s">
        <v>167</v>
      </c>
      <c r="D82" s="43" t="s">
        <v>168</v>
      </c>
      <c r="E82" s="43" t="s">
        <v>169</v>
      </c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</row>
    <row r="83" spans="1:154" x14ac:dyDescent="0.2">
      <c r="A83" s="61">
        <v>1</v>
      </c>
      <c r="B83" s="15">
        <v>10.37</v>
      </c>
      <c r="C83" s="15">
        <v>27</v>
      </c>
      <c r="D83" s="62">
        <f t="shared" ref="D83:D88" si="10">10/B83</f>
        <v>0.96432015429122475</v>
      </c>
      <c r="E83" s="62">
        <f t="shared" ref="E83:E88" si="11">60*D83/C83</f>
        <v>2.1429336762027216</v>
      </c>
    </row>
    <row r="84" spans="1:154" x14ac:dyDescent="0.2">
      <c r="A84" s="61">
        <v>2</v>
      </c>
      <c r="B84" s="15">
        <v>10.23</v>
      </c>
      <c r="C84" s="15">
        <v>25</v>
      </c>
      <c r="D84" s="62">
        <f t="shared" si="10"/>
        <v>0.97751710654936452</v>
      </c>
      <c r="E84" s="62">
        <f t="shared" si="11"/>
        <v>2.3460410557184748</v>
      </c>
    </row>
    <row r="85" spans="1:154" x14ac:dyDescent="0.2">
      <c r="A85" s="61">
        <v>3</v>
      </c>
      <c r="B85" s="15">
        <v>7.7</v>
      </c>
      <c r="C85" s="15">
        <v>37</v>
      </c>
      <c r="D85" s="62">
        <f t="shared" si="10"/>
        <v>1.2987012987012987</v>
      </c>
      <c r="E85" s="62">
        <f t="shared" si="11"/>
        <v>2.1060021060021059</v>
      </c>
    </row>
    <row r="86" spans="1:154" x14ac:dyDescent="0.2">
      <c r="A86" s="61">
        <v>4</v>
      </c>
      <c r="B86" s="15">
        <v>7.31</v>
      </c>
      <c r="C86" s="15">
        <v>42</v>
      </c>
      <c r="D86" s="62">
        <f t="shared" si="10"/>
        <v>1.3679890560875514</v>
      </c>
      <c r="E86" s="62">
        <f t="shared" si="11"/>
        <v>1.9542700801250734</v>
      </c>
    </row>
    <row r="87" spans="1:154" x14ac:dyDescent="0.2">
      <c r="A87" s="61">
        <v>5</v>
      </c>
      <c r="B87" s="58">
        <v>6.66</v>
      </c>
      <c r="C87" s="58">
        <v>57</v>
      </c>
      <c r="D87" s="62">
        <f t="shared" si="10"/>
        <v>1.5015015015015014</v>
      </c>
      <c r="E87" s="62">
        <f t="shared" si="11"/>
        <v>1.5805278963173699</v>
      </c>
    </row>
    <row r="88" spans="1:154" x14ac:dyDescent="0.2">
      <c r="A88" s="61">
        <v>6</v>
      </c>
      <c r="B88" s="58">
        <v>6.91</v>
      </c>
      <c r="C88" s="58">
        <v>61</v>
      </c>
      <c r="D88" s="62">
        <f t="shared" si="10"/>
        <v>1.4471780028943559</v>
      </c>
      <c r="E88" s="62">
        <f t="shared" si="11"/>
        <v>1.4234537733387109</v>
      </c>
    </row>
    <row r="89" spans="1:154" x14ac:dyDescent="0.2">
      <c r="A89" s="61">
        <v>7</v>
      </c>
      <c r="B89" s="63"/>
      <c r="C89" s="63"/>
      <c r="D89" s="62"/>
      <c r="E89" s="62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3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3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3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/>
      <c r="EO89" s="23"/>
      <c r="EP89" s="23"/>
      <c r="EQ89" s="23"/>
      <c r="ER89" s="23"/>
      <c r="ES89" s="23"/>
      <c r="ET89" s="23"/>
      <c r="EU89" s="23"/>
      <c r="EV89" s="23"/>
      <c r="EW89" s="23"/>
    </row>
    <row r="90" spans="1:154" s="68" customFormat="1" x14ac:dyDescent="0.2">
      <c r="A90" s="61">
        <v>8</v>
      </c>
      <c r="B90" s="63"/>
      <c r="C90" s="63"/>
      <c r="D90" s="62"/>
      <c r="E90" s="62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3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3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3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3"/>
      <c r="EP90" s="23"/>
      <c r="EQ90" s="23"/>
      <c r="ER90" s="23"/>
      <c r="ES90" s="23"/>
      <c r="ET90" s="23"/>
      <c r="EU90" s="23"/>
      <c r="EV90" s="23"/>
      <c r="EW90" s="23"/>
      <c r="EX90" s="67"/>
    </row>
    <row r="91" spans="1:154" s="68" customFormat="1" x14ac:dyDescent="0.2">
      <c r="A91" s="61">
        <v>9</v>
      </c>
      <c r="B91" s="63"/>
      <c r="C91" s="63"/>
      <c r="D91" s="62"/>
      <c r="E91" s="62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3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3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3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N91" s="23"/>
      <c r="EO91" s="23"/>
      <c r="EP91" s="23"/>
      <c r="EQ91" s="23"/>
      <c r="ER91" s="23"/>
      <c r="ES91" s="23"/>
      <c r="ET91" s="23"/>
      <c r="EU91" s="23"/>
      <c r="EV91" s="23"/>
      <c r="EW91" s="23"/>
      <c r="EX91" s="67"/>
    </row>
    <row r="92" spans="1:154" s="68" customFormat="1" x14ac:dyDescent="0.2">
      <c r="A92" s="61">
        <v>10</v>
      </c>
      <c r="B92" s="64"/>
      <c r="C92" s="63"/>
      <c r="D92" s="62"/>
      <c r="E92" s="62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3"/>
      <c r="EP92" s="23"/>
      <c r="EQ92" s="23"/>
      <c r="ER92" s="23"/>
      <c r="ES92" s="23"/>
      <c r="ET92" s="23"/>
      <c r="EU92" s="23"/>
      <c r="EV92" s="23"/>
      <c r="EW92" s="23"/>
      <c r="EX92" s="67"/>
    </row>
    <row r="93" spans="1:154" s="68" customFormat="1" x14ac:dyDescent="0.2">
      <c r="A93" s="61">
        <v>11</v>
      </c>
      <c r="B93" s="64"/>
      <c r="C93" s="63"/>
      <c r="D93" s="62"/>
      <c r="E93" s="62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3"/>
      <c r="CG93" s="23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3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3"/>
      <c r="EP93" s="23"/>
      <c r="EQ93" s="23"/>
      <c r="ER93" s="23"/>
      <c r="ES93" s="23"/>
      <c r="ET93" s="23"/>
      <c r="EU93" s="23"/>
      <c r="EV93" s="23"/>
      <c r="EW93" s="23"/>
      <c r="EX93" s="67"/>
    </row>
    <row r="94" spans="1:154" ht="134.25" customHeight="1" x14ac:dyDescent="0.2"/>
    <row r="95" spans="1:154" ht="15.75" x14ac:dyDescent="0.25">
      <c r="A95" s="189" t="s">
        <v>165</v>
      </c>
      <c r="B95" s="190" t="s">
        <v>186</v>
      </c>
      <c r="C95" s="190"/>
      <c r="D95" s="191"/>
      <c r="E95" s="191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</row>
    <row r="96" spans="1:154" ht="15.75" x14ac:dyDescent="0.25">
      <c r="A96" s="189"/>
      <c r="B96" s="43" t="s">
        <v>166</v>
      </c>
      <c r="C96" s="43" t="s">
        <v>167</v>
      </c>
      <c r="D96" s="43" t="s">
        <v>168</v>
      </c>
      <c r="E96" s="43" t="s">
        <v>169</v>
      </c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</row>
    <row r="97" spans="1:154" x14ac:dyDescent="0.2">
      <c r="A97" s="61">
        <v>1</v>
      </c>
      <c r="B97" s="15">
        <v>6.99</v>
      </c>
      <c r="C97" s="15">
        <v>40</v>
      </c>
      <c r="D97" s="62">
        <f>10/B97</f>
        <v>1.4306151645207439</v>
      </c>
      <c r="E97" s="62">
        <f>60*D97/C97</f>
        <v>2.1459227467811157</v>
      </c>
    </row>
    <row r="98" spans="1:154" x14ac:dyDescent="0.2">
      <c r="A98" s="61">
        <v>2</v>
      </c>
      <c r="B98" s="15">
        <v>6.34</v>
      </c>
      <c r="C98" s="15">
        <v>45</v>
      </c>
      <c r="D98" s="62">
        <f>10/B98</f>
        <v>1.5772870662460567</v>
      </c>
      <c r="E98" s="62">
        <f>60*D98/C98</f>
        <v>2.1030494216614088</v>
      </c>
    </row>
    <row r="99" spans="1:154" x14ac:dyDescent="0.2">
      <c r="A99" s="61">
        <v>3</v>
      </c>
      <c r="B99" s="15">
        <v>6.28</v>
      </c>
      <c r="C99" s="15">
        <v>56</v>
      </c>
      <c r="D99" s="62">
        <f>10/B99</f>
        <v>1.592356687898089</v>
      </c>
      <c r="E99" s="62">
        <f>60*D99/C99</f>
        <v>1.706096451319381</v>
      </c>
    </row>
    <row r="100" spans="1:154" x14ac:dyDescent="0.2">
      <c r="A100" s="61">
        <v>4</v>
      </c>
      <c r="B100" s="15">
        <v>6.18</v>
      </c>
      <c r="C100" s="15">
        <v>61</v>
      </c>
      <c r="D100" s="62">
        <f>10/B100</f>
        <v>1.6181229773462784</v>
      </c>
      <c r="E100" s="62">
        <f>60*D100/C100</f>
        <v>1.5915963711602739</v>
      </c>
    </row>
    <row r="101" spans="1:154" x14ac:dyDescent="0.2">
      <c r="A101" s="61">
        <v>5</v>
      </c>
      <c r="B101" s="63"/>
      <c r="C101" s="63"/>
      <c r="D101" s="62"/>
      <c r="E101" s="62"/>
    </row>
    <row r="102" spans="1:154" x14ac:dyDescent="0.2">
      <c r="A102" s="61">
        <v>6</v>
      </c>
      <c r="B102" s="63"/>
      <c r="C102" s="63"/>
      <c r="D102" s="62"/>
      <c r="E102" s="62"/>
    </row>
    <row r="103" spans="1:154" x14ac:dyDescent="0.2">
      <c r="A103" s="61">
        <v>7</v>
      </c>
      <c r="B103" s="63"/>
      <c r="C103" s="63"/>
      <c r="D103" s="62"/>
      <c r="E103" s="62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3"/>
      <c r="EP103" s="23"/>
      <c r="EQ103" s="23"/>
      <c r="ER103" s="23"/>
      <c r="ES103" s="23"/>
      <c r="ET103" s="23"/>
      <c r="EU103" s="23"/>
      <c r="EV103" s="23"/>
      <c r="EW103" s="23"/>
    </row>
    <row r="104" spans="1:154" s="68" customFormat="1" x14ac:dyDescent="0.2">
      <c r="A104" s="61">
        <v>8</v>
      </c>
      <c r="B104" s="63"/>
      <c r="C104" s="63"/>
      <c r="D104" s="62"/>
      <c r="E104" s="62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3"/>
      <c r="EP104" s="23"/>
      <c r="EQ104" s="23"/>
      <c r="ER104" s="23"/>
      <c r="ES104" s="23"/>
      <c r="ET104" s="23"/>
      <c r="EU104" s="23"/>
      <c r="EV104" s="23"/>
      <c r="EW104" s="23"/>
      <c r="EX104" s="67"/>
    </row>
    <row r="105" spans="1:154" s="68" customFormat="1" x14ac:dyDescent="0.2">
      <c r="A105" s="61">
        <v>9</v>
      </c>
      <c r="B105" s="63"/>
      <c r="C105" s="63"/>
      <c r="D105" s="62"/>
      <c r="E105" s="62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3"/>
      <c r="EP105" s="23"/>
      <c r="EQ105" s="23"/>
      <c r="ER105" s="23"/>
      <c r="ES105" s="23"/>
      <c r="ET105" s="23"/>
      <c r="EU105" s="23"/>
      <c r="EV105" s="23"/>
      <c r="EW105" s="23"/>
      <c r="EX105" s="67"/>
    </row>
    <row r="106" spans="1:154" s="68" customFormat="1" x14ac:dyDescent="0.2">
      <c r="A106" s="61">
        <v>10</v>
      </c>
      <c r="B106" s="64"/>
      <c r="C106" s="63"/>
      <c r="D106" s="62"/>
      <c r="E106" s="62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67"/>
    </row>
    <row r="107" spans="1:154" s="68" customFormat="1" x14ac:dyDescent="0.2">
      <c r="A107" s="61">
        <v>11</v>
      </c>
      <c r="B107" s="64"/>
      <c r="C107" s="63"/>
      <c r="D107" s="62"/>
      <c r="E107" s="62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67"/>
    </row>
    <row r="109" spans="1:154" ht="15.75" x14ac:dyDescent="0.25">
      <c r="A109" s="189" t="s">
        <v>165</v>
      </c>
      <c r="B109" s="190" t="s">
        <v>187</v>
      </c>
      <c r="C109" s="190"/>
      <c r="D109" s="191"/>
      <c r="E109" s="191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</row>
    <row r="110" spans="1:154" ht="15.75" x14ac:dyDescent="0.25">
      <c r="A110" s="189"/>
      <c r="B110" s="43" t="s">
        <v>166</v>
      </c>
      <c r="C110" s="43" t="s">
        <v>167</v>
      </c>
      <c r="D110" s="43" t="s">
        <v>168</v>
      </c>
      <c r="E110" s="43" t="s">
        <v>169</v>
      </c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</row>
    <row r="111" spans="1:154" x14ac:dyDescent="0.2">
      <c r="A111" s="61">
        <v>1</v>
      </c>
      <c r="B111" s="15">
        <v>7.04</v>
      </c>
      <c r="C111" s="15">
        <v>45</v>
      </c>
      <c r="D111" s="62">
        <f t="shared" ref="D111:D116" si="12">10/B111</f>
        <v>1.4204545454545454</v>
      </c>
      <c r="E111" s="62">
        <f t="shared" ref="E111:E116" si="13">60*D111/C111</f>
        <v>1.8939393939393938</v>
      </c>
    </row>
    <row r="112" spans="1:154" x14ac:dyDescent="0.2">
      <c r="A112" s="61">
        <v>2</v>
      </c>
      <c r="B112" s="15">
        <v>6.72</v>
      </c>
      <c r="C112" s="15">
        <v>48</v>
      </c>
      <c r="D112" s="62">
        <f t="shared" si="12"/>
        <v>1.4880952380952381</v>
      </c>
      <c r="E112" s="62">
        <f t="shared" si="13"/>
        <v>1.8601190476190477</v>
      </c>
    </row>
    <row r="113" spans="1:154" x14ac:dyDescent="0.2">
      <c r="A113" s="61">
        <v>3</v>
      </c>
      <c r="B113" s="15">
        <v>6.79</v>
      </c>
      <c r="C113" s="15">
        <v>48</v>
      </c>
      <c r="D113" s="62">
        <f t="shared" si="12"/>
        <v>1.4727540500736378</v>
      </c>
      <c r="E113" s="62">
        <f t="shared" si="13"/>
        <v>1.840942562592047</v>
      </c>
    </row>
    <row r="114" spans="1:154" x14ac:dyDescent="0.2">
      <c r="A114" s="61">
        <v>4</v>
      </c>
      <c r="B114" s="15">
        <v>6.52</v>
      </c>
      <c r="C114" s="15">
        <v>56</v>
      </c>
      <c r="D114" s="62">
        <f t="shared" si="12"/>
        <v>1.5337423312883436</v>
      </c>
      <c r="E114" s="62">
        <f t="shared" si="13"/>
        <v>1.6432953549517966</v>
      </c>
    </row>
    <row r="115" spans="1:154" x14ac:dyDescent="0.2">
      <c r="A115" s="61">
        <v>5</v>
      </c>
      <c r="B115" s="15">
        <v>6.77</v>
      </c>
      <c r="C115" s="15">
        <v>54</v>
      </c>
      <c r="D115" s="62">
        <f t="shared" si="12"/>
        <v>1.4771048744460857</v>
      </c>
      <c r="E115" s="62">
        <f t="shared" si="13"/>
        <v>1.6412276382734288</v>
      </c>
    </row>
    <row r="116" spans="1:154" x14ac:dyDescent="0.2">
      <c r="A116" s="61">
        <v>6</v>
      </c>
      <c r="B116" s="15">
        <v>7.07</v>
      </c>
      <c r="C116" s="15">
        <v>57</v>
      </c>
      <c r="D116" s="62">
        <f t="shared" si="12"/>
        <v>1.4144271570014144</v>
      </c>
      <c r="E116" s="62">
        <f t="shared" si="13"/>
        <v>1.4888706915804364</v>
      </c>
    </row>
    <row r="117" spans="1:154" x14ac:dyDescent="0.2">
      <c r="A117" s="61">
        <v>7</v>
      </c>
      <c r="B117" s="63"/>
      <c r="C117" s="63"/>
      <c r="D117" s="62"/>
      <c r="E117" s="62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3"/>
      <c r="EP117" s="23"/>
      <c r="EQ117" s="23"/>
      <c r="ER117" s="23"/>
      <c r="ES117" s="23"/>
      <c r="ET117" s="23"/>
      <c r="EU117" s="23"/>
      <c r="EV117" s="23"/>
      <c r="EW117" s="23"/>
    </row>
    <row r="118" spans="1:154" s="68" customFormat="1" x14ac:dyDescent="0.2">
      <c r="A118" s="61">
        <v>8</v>
      </c>
      <c r="B118" s="63"/>
      <c r="C118" s="63"/>
      <c r="D118" s="62"/>
      <c r="E118" s="62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3"/>
      <c r="EP118" s="23"/>
      <c r="EQ118" s="23"/>
      <c r="ER118" s="23"/>
      <c r="ES118" s="23"/>
      <c r="ET118" s="23"/>
      <c r="EU118" s="23"/>
      <c r="EV118" s="23"/>
      <c r="EW118" s="23"/>
      <c r="EX118" s="67"/>
    </row>
    <row r="119" spans="1:154" s="68" customFormat="1" x14ac:dyDescent="0.2">
      <c r="A119" s="61">
        <v>9</v>
      </c>
      <c r="B119" s="63"/>
      <c r="C119" s="63"/>
      <c r="D119" s="62"/>
      <c r="E119" s="62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/>
      <c r="EO119" s="23"/>
      <c r="EP119" s="23"/>
      <c r="EQ119" s="23"/>
      <c r="ER119" s="23"/>
      <c r="ES119" s="23"/>
      <c r="ET119" s="23"/>
      <c r="EU119" s="23"/>
      <c r="EV119" s="23"/>
      <c r="EW119" s="23"/>
      <c r="EX119" s="67"/>
    </row>
    <row r="120" spans="1:154" s="68" customFormat="1" x14ac:dyDescent="0.2">
      <c r="A120" s="61">
        <v>10</v>
      </c>
      <c r="B120" s="64"/>
      <c r="C120" s="63"/>
      <c r="D120" s="62"/>
      <c r="E120" s="62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3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3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3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  <c r="EN120" s="23"/>
      <c r="EO120" s="23"/>
      <c r="EP120" s="23"/>
      <c r="EQ120" s="23"/>
      <c r="ER120" s="23"/>
      <c r="ES120" s="23"/>
      <c r="ET120" s="23"/>
      <c r="EU120" s="23"/>
      <c r="EV120" s="23"/>
      <c r="EW120" s="23"/>
      <c r="EX120" s="67"/>
    </row>
    <row r="121" spans="1:154" s="68" customFormat="1" x14ac:dyDescent="0.2">
      <c r="A121" s="61">
        <v>11</v>
      </c>
      <c r="B121" s="64"/>
      <c r="C121" s="63"/>
      <c r="D121" s="62"/>
      <c r="E121" s="62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/>
      <c r="EO121" s="23"/>
      <c r="EP121" s="23"/>
      <c r="EQ121" s="23"/>
      <c r="ER121" s="23"/>
      <c r="ES121" s="23"/>
      <c r="ET121" s="23"/>
      <c r="EU121" s="23"/>
      <c r="EV121" s="23"/>
      <c r="EW121" s="23"/>
      <c r="EX121" s="67"/>
    </row>
    <row r="122" spans="1:154" ht="135" customHeight="1" x14ac:dyDescent="0.2"/>
    <row r="123" spans="1:154" ht="15.75" x14ac:dyDescent="0.25">
      <c r="A123" s="189" t="s">
        <v>165</v>
      </c>
      <c r="B123" s="190" t="s">
        <v>188</v>
      </c>
      <c r="C123" s="190"/>
      <c r="D123" s="191"/>
      <c r="E123" s="191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</row>
    <row r="124" spans="1:154" ht="15.75" x14ac:dyDescent="0.25">
      <c r="A124" s="189"/>
      <c r="B124" s="43" t="s">
        <v>166</v>
      </c>
      <c r="C124" s="43" t="s">
        <v>167</v>
      </c>
      <c r="D124" s="43" t="s">
        <v>168</v>
      </c>
      <c r="E124" s="43" t="s">
        <v>169</v>
      </c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</row>
    <row r="125" spans="1:154" x14ac:dyDescent="0.2">
      <c r="A125" s="61">
        <v>1</v>
      </c>
      <c r="B125" s="15">
        <v>9.65</v>
      </c>
      <c r="C125" s="15">
        <v>46</v>
      </c>
      <c r="D125" s="62">
        <f>10/B125</f>
        <v>1.0362694300518134</v>
      </c>
      <c r="E125" s="62">
        <f>60*D125/C125</f>
        <v>1.3516557783284522</v>
      </c>
    </row>
    <row r="126" spans="1:154" x14ac:dyDescent="0.2">
      <c r="A126" s="61">
        <v>2</v>
      </c>
      <c r="B126" s="15">
        <v>9.19</v>
      </c>
      <c r="C126" s="15">
        <v>37</v>
      </c>
      <c r="D126" s="62">
        <f>10/B126</f>
        <v>1.088139281828074</v>
      </c>
      <c r="E126" s="62">
        <f>60*D126/C126</f>
        <v>1.7645501867482281</v>
      </c>
    </row>
    <row r="127" spans="1:154" x14ac:dyDescent="0.2">
      <c r="A127" s="61">
        <v>3</v>
      </c>
      <c r="B127" s="15">
        <v>8.01</v>
      </c>
      <c r="C127" s="15">
        <v>54</v>
      </c>
      <c r="D127" s="62">
        <f>10/B127</f>
        <v>1.2484394506866416</v>
      </c>
      <c r="E127" s="62">
        <f>60*D127/C127</f>
        <v>1.3871549452073795</v>
      </c>
    </row>
    <row r="128" spans="1:154" x14ac:dyDescent="0.2">
      <c r="A128" s="61">
        <v>4</v>
      </c>
      <c r="B128" s="15">
        <v>8.19</v>
      </c>
      <c r="C128" s="15">
        <v>56</v>
      </c>
      <c r="D128" s="62">
        <f>10/B128</f>
        <v>1.2210012210012211</v>
      </c>
      <c r="E128" s="62">
        <f>60*D128/C128</f>
        <v>1.3082155939298798</v>
      </c>
    </row>
    <row r="129" spans="1:154" x14ac:dyDescent="0.2">
      <c r="A129" s="61">
        <v>5</v>
      </c>
      <c r="B129" s="15">
        <v>7.99</v>
      </c>
      <c r="C129" s="15">
        <v>60</v>
      </c>
      <c r="D129" s="62">
        <f>10/B129</f>
        <v>1.2515644555694618</v>
      </c>
      <c r="E129" s="62">
        <f>60*D129/C129</f>
        <v>1.2515644555694618</v>
      </c>
    </row>
    <row r="130" spans="1:154" x14ac:dyDescent="0.2">
      <c r="A130" s="61">
        <v>6</v>
      </c>
      <c r="B130" s="63"/>
      <c r="C130" s="63"/>
      <c r="D130" s="62"/>
      <c r="E130" s="62"/>
    </row>
    <row r="131" spans="1:154" x14ac:dyDescent="0.2">
      <c r="A131" s="61">
        <v>7</v>
      </c>
      <c r="B131" s="63"/>
      <c r="C131" s="63"/>
      <c r="D131" s="62"/>
      <c r="E131" s="62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23"/>
      <c r="BU131" s="23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3"/>
      <c r="CP131" s="23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3"/>
      <c r="DK131" s="23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3"/>
      <c r="ED131" s="23"/>
      <c r="EE131" s="23"/>
      <c r="EF131" s="23"/>
      <c r="EG131" s="23"/>
      <c r="EH131" s="23"/>
      <c r="EI131" s="23"/>
      <c r="EJ131" s="23"/>
      <c r="EK131" s="23"/>
      <c r="EL131" s="23"/>
      <c r="EM131" s="23"/>
      <c r="EN131" s="23"/>
      <c r="EO131" s="23"/>
      <c r="EP131" s="23"/>
      <c r="EQ131" s="23"/>
      <c r="ER131" s="23"/>
      <c r="ES131" s="23"/>
      <c r="ET131" s="23"/>
      <c r="EU131" s="23"/>
      <c r="EV131" s="23"/>
      <c r="EW131" s="23"/>
    </row>
    <row r="132" spans="1:154" s="68" customFormat="1" x14ac:dyDescent="0.2">
      <c r="A132" s="61">
        <v>8</v>
      </c>
      <c r="B132" s="63"/>
      <c r="C132" s="63"/>
      <c r="D132" s="62"/>
      <c r="E132" s="62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23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  <c r="EB132" s="23"/>
      <c r="EC132" s="23"/>
      <c r="ED132" s="23"/>
      <c r="EE132" s="23"/>
      <c r="EF132" s="23"/>
      <c r="EG132" s="23"/>
      <c r="EH132" s="23"/>
      <c r="EI132" s="23"/>
      <c r="EJ132" s="23"/>
      <c r="EK132" s="23"/>
      <c r="EL132" s="23"/>
      <c r="EM132" s="23"/>
      <c r="EN132" s="23"/>
      <c r="EO132" s="23"/>
      <c r="EP132" s="23"/>
      <c r="EQ132" s="23"/>
      <c r="ER132" s="23"/>
      <c r="ES132" s="23"/>
      <c r="ET132" s="23"/>
      <c r="EU132" s="23"/>
      <c r="EV132" s="23"/>
      <c r="EW132" s="23"/>
      <c r="EX132" s="67"/>
    </row>
    <row r="133" spans="1:154" s="68" customFormat="1" x14ac:dyDescent="0.2">
      <c r="A133" s="61">
        <v>9</v>
      </c>
      <c r="B133" s="63"/>
      <c r="C133" s="63"/>
      <c r="D133" s="62"/>
      <c r="E133" s="62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3"/>
      <c r="DV133" s="23"/>
      <c r="DW133" s="23"/>
      <c r="DX133" s="23"/>
      <c r="DY133" s="23"/>
      <c r="DZ133" s="23"/>
      <c r="EA133" s="23"/>
      <c r="EB133" s="23"/>
      <c r="EC133" s="23"/>
      <c r="ED133" s="23"/>
      <c r="EE133" s="23"/>
      <c r="EF133" s="23"/>
      <c r="EG133" s="23"/>
      <c r="EH133" s="23"/>
      <c r="EI133" s="23"/>
      <c r="EJ133" s="23"/>
      <c r="EK133" s="23"/>
      <c r="EL133" s="23"/>
      <c r="EM133" s="23"/>
      <c r="EN133" s="23"/>
      <c r="EO133" s="23"/>
      <c r="EP133" s="23"/>
      <c r="EQ133" s="23"/>
      <c r="ER133" s="23"/>
      <c r="ES133" s="23"/>
      <c r="ET133" s="23"/>
      <c r="EU133" s="23"/>
      <c r="EV133" s="23"/>
      <c r="EW133" s="23"/>
      <c r="EX133" s="67"/>
    </row>
    <row r="134" spans="1:154" s="68" customFormat="1" x14ac:dyDescent="0.2">
      <c r="A134" s="61">
        <v>10</v>
      </c>
      <c r="B134" s="64"/>
      <c r="C134" s="63"/>
      <c r="D134" s="62"/>
      <c r="E134" s="62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  <c r="BS134" s="23"/>
      <c r="BT134" s="23"/>
      <c r="BU134" s="23"/>
      <c r="BV134" s="23"/>
      <c r="BW134" s="23"/>
      <c r="BX134" s="23"/>
      <c r="BY134" s="23"/>
      <c r="BZ134" s="23"/>
      <c r="CA134" s="23"/>
      <c r="CB134" s="23"/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3"/>
      <c r="DB134" s="23"/>
      <c r="DC134" s="23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  <c r="DT134" s="23"/>
      <c r="DU134" s="23"/>
      <c r="DV134" s="23"/>
      <c r="DW134" s="23"/>
      <c r="DX134" s="23"/>
      <c r="DY134" s="23"/>
      <c r="DZ134" s="23"/>
      <c r="EA134" s="23"/>
      <c r="EB134" s="23"/>
      <c r="EC134" s="23"/>
      <c r="ED134" s="23"/>
      <c r="EE134" s="23"/>
      <c r="EF134" s="23"/>
      <c r="EG134" s="23"/>
      <c r="EH134" s="23"/>
      <c r="EI134" s="23"/>
      <c r="EJ134" s="23"/>
      <c r="EK134" s="23"/>
      <c r="EL134" s="23"/>
      <c r="EM134" s="23"/>
      <c r="EN134" s="23"/>
      <c r="EO134" s="23"/>
      <c r="EP134" s="23"/>
      <c r="EQ134" s="23"/>
      <c r="ER134" s="23"/>
      <c r="ES134" s="23"/>
      <c r="ET134" s="23"/>
      <c r="EU134" s="23"/>
      <c r="EV134" s="23"/>
      <c r="EW134" s="23"/>
      <c r="EX134" s="67"/>
    </row>
    <row r="135" spans="1:154" s="68" customFormat="1" x14ac:dyDescent="0.2">
      <c r="A135" s="61">
        <v>11</v>
      </c>
      <c r="B135" s="64"/>
      <c r="C135" s="63"/>
      <c r="D135" s="62"/>
      <c r="E135" s="62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  <c r="BS135" s="23"/>
      <c r="BT135" s="23"/>
      <c r="BU135" s="23"/>
      <c r="BV135" s="23"/>
      <c r="BW135" s="23"/>
      <c r="BX135" s="23"/>
      <c r="BY135" s="23"/>
      <c r="BZ135" s="23"/>
      <c r="CA135" s="23"/>
      <c r="CB135" s="23"/>
      <c r="CC135" s="23"/>
      <c r="CD135" s="23"/>
      <c r="CE135" s="23"/>
      <c r="CF135" s="23"/>
      <c r="CG135" s="23"/>
      <c r="CH135" s="23"/>
      <c r="CI135" s="23"/>
      <c r="CJ135" s="23"/>
      <c r="CK135" s="23"/>
      <c r="CL135" s="23"/>
      <c r="CM135" s="23"/>
      <c r="CN135" s="23"/>
      <c r="CO135" s="23"/>
      <c r="CP135" s="23"/>
      <c r="CQ135" s="23"/>
      <c r="CR135" s="23"/>
      <c r="CS135" s="23"/>
      <c r="CT135" s="23"/>
      <c r="CU135" s="23"/>
      <c r="CV135" s="23"/>
      <c r="CW135" s="23"/>
      <c r="CX135" s="23"/>
      <c r="CY135" s="23"/>
      <c r="CZ135" s="23"/>
      <c r="DA135" s="23"/>
      <c r="DB135" s="23"/>
      <c r="DC135" s="23"/>
      <c r="DD135" s="23"/>
      <c r="DE135" s="23"/>
      <c r="DF135" s="23"/>
      <c r="DG135" s="23"/>
      <c r="DH135" s="23"/>
      <c r="DI135" s="23"/>
      <c r="DJ135" s="23"/>
      <c r="DK135" s="23"/>
      <c r="DL135" s="23"/>
      <c r="DM135" s="23"/>
      <c r="DN135" s="23"/>
      <c r="DO135" s="23"/>
      <c r="DP135" s="23"/>
      <c r="DQ135" s="23"/>
      <c r="DR135" s="23"/>
      <c r="DS135" s="23"/>
      <c r="DT135" s="23"/>
      <c r="DU135" s="23"/>
      <c r="DV135" s="23"/>
      <c r="DW135" s="23"/>
      <c r="DX135" s="23"/>
      <c r="DY135" s="23"/>
      <c r="DZ135" s="23"/>
      <c r="EA135" s="23"/>
      <c r="EB135" s="23"/>
      <c r="EC135" s="23"/>
      <c r="ED135" s="23"/>
      <c r="EE135" s="23"/>
      <c r="EF135" s="23"/>
      <c r="EG135" s="23"/>
      <c r="EH135" s="23"/>
      <c r="EI135" s="23"/>
      <c r="EJ135" s="23"/>
      <c r="EK135" s="23"/>
      <c r="EL135" s="23"/>
      <c r="EM135" s="23"/>
      <c r="EN135" s="23"/>
      <c r="EO135" s="23"/>
      <c r="EP135" s="23"/>
      <c r="EQ135" s="23"/>
      <c r="ER135" s="23"/>
      <c r="ES135" s="23"/>
      <c r="ET135" s="23"/>
      <c r="EU135" s="23"/>
      <c r="EV135" s="23"/>
      <c r="EW135" s="23"/>
      <c r="EX135" s="67"/>
    </row>
    <row r="137" spans="1:154" ht="15.75" x14ac:dyDescent="0.25">
      <c r="A137" s="189" t="s">
        <v>165</v>
      </c>
      <c r="B137" s="190" t="s">
        <v>191</v>
      </c>
      <c r="C137" s="190"/>
      <c r="D137" s="191"/>
      <c r="E137" s="191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</row>
    <row r="138" spans="1:154" ht="15.75" x14ac:dyDescent="0.25">
      <c r="A138" s="189"/>
      <c r="B138" s="43" t="s">
        <v>166</v>
      </c>
      <c r="C138" s="43" t="s">
        <v>167</v>
      </c>
      <c r="D138" s="43" t="s">
        <v>168</v>
      </c>
      <c r="E138" s="43" t="s">
        <v>169</v>
      </c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</row>
    <row r="139" spans="1:154" x14ac:dyDescent="0.2">
      <c r="A139" s="61">
        <v>1</v>
      </c>
      <c r="B139" s="15">
        <v>8.74</v>
      </c>
      <c r="C139" s="15">
        <v>37</v>
      </c>
      <c r="D139" s="62">
        <f>10/B139</f>
        <v>1.1441647597254003</v>
      </c>
      <c r="E139" s="62">
        <f>60*D139/C139</f>
        <v>1.8554023130682169</v>
      </c>
    </row>
    <row r="140" spans="1:154" x14ac:dyDescent="0.2">
      <c r="A140" s="61">
        <v>2</v>
      </c>
      <c r="B140" s="15">
        <v>8.2899999999999991</v>
      </c>
      <c r="C140" s="15">
        <v>51</v>
      </c>
      <c r="D140" s="62">
        <f>10/B140</f>
        <v>1.2062726176115803</v>
      </c>
      <c r="E140" s="62">
        <f>60*D140/C140</f>
        <v>1.4191442560136238</v>
      </c>
    </row>
    <row r="141" spans="1:154" x14ac:dyDescent="0.2">
      <c r="A141" s="61">
        <v>3</v>
      </c>
      <c r="B141" s="15">
        <v>8.25</v>
      </c>
      <c r="C141" s="15">
        <v>54</v>
      </c>
      <c r="D141" s="62">
        <f>10/B141</f>
        <v>1.2121212121212122</v>
      </c>
      <c r="E141" s="62">
        <f>60*D141/C141</f>
        <v>1.3468013468013469</v>
      </c>
    </row>
    <row r="142" spans="1:154" x14ac:dyDescent="0.2">
      <c r="A142" s="61">
        <v>4</v>
      </c>
      <c r="B142" s="15">
        <v>9.02</v>
      </c>
      <c r="C142" s="15">
        <v>54</v>
      </c>
      <c r="D142" s="62">
        <f>10/B142</f>
        <v>1.1086474501108647</v>
      </c>
      <c r="E142" s="62">
        <f>60*D142/C142</f>
        <v>1.2318305001231831</v>
      </c>
    </row>
    <row r="143" spans="1:154" x14ac:dyDescent="0.2">
      <c r="A143" s="61">
        <v>5</v>
      </c>
      <c r="B143" s="15">
        <v>8.7100000000000009</v>
      </c>
      <c r="C143" s="15">
        <v>57</v>
      </c>
      <c r="D143" s="62">
        <f>10/B143</f>
        <v>1.1481056257175659</v>
      </c>
      <c r="E143" s="62">
        <f>60*D143/C143</f>
        <v>1.2085322375974379</v>
      </c>
    </row>
    <row r="144" spans="1:154" x14ac:dyDescent="0.2">
      <c r="A144" s="61">
        <v>6</v>
      </c>
      <c r="B144" s="63"/>
      <c r="C144" s="63"/>
      <c r="D144" s="62"/>
      <c r="E144" s="62"/>
    </row>
    <row r="145" spans="1:154" x14ac:dyDescent="0.2">
      <c r="A145" s="61">
        <v>7</v>
      </c>
      <c r="B145" s="63"/>
      <c r="C145" s="63"/>
      <c r="D145" s="62"/>
      <c r="E145" s="62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F145" s="23"/>
      <c r="EG145" s="23"/>
      <c r="EH145" s="23"/>
      <c r="EI145" s="23"/>
      <c r="EJ145" s="23"/>
      <c r="EK145" s="23"/>
      <c r="EL145" s="23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</row>
    <row r="146" spans="1:154" s="68" customFormat="1" x14ac:dyDescent="0.2">
      <c r="A146" s="61">
        <v>8</v>
      </c>
      <c r="B146" s="63"/>
      <c r="C146" s="63"/>
      <c r="D146" s="62"/>
      <c r="E146" s="62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F146" s="23"/>
      <c r="EG146" s="23"/>
      <c r="EH146" s="23"/>
      <c r="EI146" s="23"/>
      <c r="EJ146" s="23"/>
      <c r="EK146" s="23"/>
      <c r="EL146" s="23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67"/>
    </row>
    <row r="147" spans="1:154" s="68" customFormat="1" x14ac:dyDescent="0.2">
      <c r="A147" s="61">
        <v>9</v>
      </c>
      <c r="B147" s="63"/>
      <c r="C147" s="63"/>
      <c r="D147" s="62"/>
      <c r="E147" s="62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3"/>
      <c r="DK147" s="23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3"/>
      <c r="EF147" s="23"/>
      <c r="EG147" s="23"/>
      <c r="EH147" s="23"/>
      <c r="EI147" s="23"/>
      <c r="EJ147" s="23"/>
      <c r="EK147" s="23"/>
      <c r="EL147" s="23"/>
      <c r="EM147" s="23"/>
      <c r="EN147" s="23"/>
      <c r="EO147" s="23"/>
      <c r="EP147" s="23"/>
      <c r="EQ147" s="23"/>
      <c r="ER147" s="23"/>
      <c r="ES147" s="23"/>
      <c r="ET147" s="23"/>
      <c r="EU147" s="23"/>
      <c r="EV147" s="23"/>
      <c r="EW147" s="23"/>
      <c r="EX147" s="67"/>
    </row>
    <row r="148" spans="1:154" s="68" customFormat="1" x14ac:dyDescent="0.2">
      <c r="A148" s="61">
        <v>10</v>
      </c>
      <c r="B148" s="64"/>
      <c r="C148" s="63"/>
      <c r="D148" s="62"/>
      <c r="E148" s="62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3"/>
      <c r="BU148" s="23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  <c r="CP148" s="23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3"/>
      <c r="DJ148" s="23"/>
      <c r="DK148" s="23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3"/>
      <c r="EE148" s="23"/>
      <c r="EF148" s="23"/>
      <c r="EG148" s="23"/>
      <c r="EH148" s="23"/>
      <c r="EI148" s="23"/>
      <c r="EJ148" s="23"/>
      <c r="EK148" s="23"/>
      <c r="EL148" s="23"/>
      <c r="EM148" s="23"/>
      <c r="EN148" s="23"/>
      <c r="EO148" s="23"/>
      <c r="EP148" s="23"/>
      <c r="EQ148" s="23"/>
      <c r="ER148" s="23"/>
      <c r="ES148" s="23"/>
      <c r="ET148" s="23"/>
      <c r="EU148" s="23"/>
      <c r="EV148" s="23"/>
      <c r="EW148" s="23"/>
      <c r="EX148" s="67"/>
    </row>
    <row r="149" spans="1:154" s="68" customFormat="1" x14ac:dyDescent="0.2">
      <c r="A149" s="61">
        <v>11</v>
      </c>
      <c r="B149" s="64"/>
      <c r="C149" s="63"/>
      <c r="D149" s="62"/>
      <c r="E149" s="62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F149" s="23"/>
      <c r="EG149" s="23"/>
      <c r="EH149" s="23"/>
      <c r="EI149" s="23"/>
      <c r="EJ149" s="23"/>
      <c r="EK149" s="23"/>
      <c r="EL149" s="23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  <c r="EW149" s="23"/>
      <c r="EX149" s="67"/>
    </row>
    <row r="150" spans="1:154" s="72" customFormat="1" x14ac:dyDescent="0.2">
      <c r="A150" s="65"/>
      <c r="B150" s="69"/>
      <c r="C150" s="70"/>
      <c r="D150" s="71"/>
      <c r="E150" s="71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3"/>
      <c r="DK150" s="23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3"/>
      <c r="EF150" s="23"/>
      <c r="EG150" s="23"/>
      <c r="EH150" s="23"/>
      <c r="EI150" s="23"/>
      <c r="EJ150" s="23"/>
      <c r="EK150" s="23"/>
      <c r="EL150" s="23"/>
      <c r="EM150" s="23"/>
      <c r="EN150" s="23"/>
      <c r="EO150" s="23"/>
      <c r="EP150" s="23"/>
      <c r="EQ150" s="23"/>
      <c r="ER150" s="23"/>
      <c r="ES150" s="23"/>
      <c r="ET150" s="23"/>
      <c r="EU150" s="23"/>
      <c r="EV150" s="23"/>
      <c r="EW150" s="23"/>
    </row>
    <row r="151" spans="1:154" ht="126" customHeight="1" x14ac:dyDescent="0.2"/>
    <row r="152" spans="1:154" ht="15.75" x14ac:dyDescent="0.25">
      <c r="A152" s="189" t="s">
        <v>165</v>
      </c>
      <c r="B152" s="190" t="s">
        <v>189</v>
      </c>
      <c r="C152" s="190"/>
      <c r="D152" s="191"/>
      <c r="E152" s="191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</row>
    <row r="153" spans="1:154" ht="15.75" x14ac:dyDescent="0.25">
      <c r="A153" s="189"/>
      <c r="B153" s="43" t="s">
        <v>166</v>
      </c>
      <c r="C153" s="43" t="s">
        <v>167</v>
      </c>
      <c r="D153" s="43" t="s">
        <v>168</v>
      </c>
      <c r="E153" s="43" t="s">
        <v>169</v>
      </c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</row>
    <row r="154" spans="1:154" x14ac:dyDescent="0.2">
      <c r="A154" s="61">
        <v>1</v>
      </c>
      <c r="B154" s="15">
        <v>9.26</v>
      </c>
      <c r="C154" s="15">
        <v>30</v>
      </c>
      <c r="D154" s="62">
        <f t="shared" ref="D154:D159" si="14">10/B154</f>
        <v>1.079913606911447</v>
      </c>
      <c r="E154" s="62">
        <f t="shared" ref="E154:E159" si="15">60*D154/C154</f>
        <v>2.159827213822894</v>
      </c>
    </row>
    <row r="155" spans="1:154" x14ac:dyDescent="0.2">
      <c r="A155" s="61">
        <v>2</v>
      </c>
      <c r="B155" s="15">
        <v>8.2899999999999991</v>
      </c>
      <c r="C155" s="15">
        <v>38</v>
      </c>
      <c r="D155" s="62">
        <f t="shared" si="14"/>
        <v>1.2062726176115803</v>
      </c>
      <c r="E155" s="62">
        <f t="shared" si="15"/>
        <v>1.9046409751761793</v>
      </c>
    </row>
    <row r="156" spans="1:154" x14ac:dyDescent="0.2">
      <c r="A156" s="61">
        <v>3</v>
      </c>
      <c r="B156" s="15">
        <v>7.38</v>
      </c>
      <c r="C156" s="15">
        <v>46</v>
      </c>
      <c r="D156" s="62">
        <f t="shared" si="14"/>
        <v>1.3550135501355014</v>
      </c>
      <c r="E156" s="62">
        <f t="shared" si="15"/>
        <v>1.7674089784376104</v>
      </c>
    </row>
    <row r="157" spans="1:154" x14ac:dyDescent="0.2">
      <c r="A157" s="61">
        <v>4</v>
      </c>
      <c r="B157" s="15">
        <v>7.38</v>
      </c>
      <c r="C157" s="15">
        <v>47</v>
      </c>
      <c r="D157" s="62">
        <f t="shared" si="14"/>
        <v>1.3550135501355014</v>
      </c>
      <c r="E157" s="62">
        <f t="shared" si="15"/>
        <v>1.7298045320878741</v>
      </c>
    </row>
    <row r="158" spans="1:154" x14ac:dyDescent="0.2">
      <c r="A158" s="61">
        <v>5</v>
      </c>
      <c r="B158" s="15">
        <v>7.25</v>
      </c>
      <c r="C158" s="15">
        <v>47</v>
      </c>
      <c r="D158" s="62">
        <f t="shared" si="14"/>
        <v>1.3793103448275863</v>
      </c>
      <c r="E158" s="62">
        <f t="shared" si="15"/>
        <v>1.7608217168011739</v>
      </c>
    </row>
    <row r="159" spans="1:154" x14ac:dyDescent="0.2">
      <c r="A159" s="61">
        <v>6</v>
      </c>
      <c r="B159" s="15">
        <v>7.38</v>
      </c>
      <c r="C159" s="15">
        <v>50</v>
      </c>
      <c r="D159" s="62">
        <f t="shared" si="14"/>
        <v>1.3550135501355014</v>
      </c>
      <c r="E159" s="62">
        <f t="shared" si="15"/>
        <v>1.6260162601626016</v>
      </c>
    </row>
    <row r="160" spans="1:154" x14ac:dyDescent="0.2">
      <c r="A160" s="61">
        <v>7</v>
      </c>
      <c r="B160" s="63"/>
      <c r="C160" s="63"/>
      <c r="D160" s="62"/>
      <c r="E160" s="62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3"/>
      <c r="CA160" s="23"/>
      <c r="CB160" s="23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  <c r="DZ160" s="23"/>
      <c r="EA160" s="23"/>
      <c r="EB160" s="23"/>
      <c r="EC160" s="23"/>
      <c r="ED160" s="23"/>
      <c r="EE160" s="23"/>
      <c r="EF160" s="23"/>
      <c r="EG160" s="23"/>
      <c r="EH160" s="23"/>
      <c r="EI160" s="23"/>
      <c r="EJ160" s="23"/>
      <c r="EK160" s="23"/>
      <c r="EL160" s="23"/>
      <c r="EM160" s="23"/>
      <c r="EN160" s="23"/>
      <c r="EO160" s="23"/>
      <c r="EP160" s="23"/>
      <c r="EQ160" s="23"/>
      <c r="ER160" s="23"/>
      <c r="ES160" s="23"/>
      <c r="ET160" s="23"/>
      <c r="EU160" s="23"/>
      <c r="EV160" s="23"/>
      <c r="EW160" s="23"/>
    </row>
    <row r="161" spans="1:154" s="68" customFormat="1" x14ac:dyDescent="0.2">
      <c r="A161" s="61">
        <v>8</v>
      </c>
      <c r="B161" s="63"/>
      <c r="C161" s="63"/>
      <c r="D161" s="62"/>
      <c r="E161" s="62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67"/>
    </row>
    <row r="162" spans="1:154" s="68" customFormat="1" x14ac:dyDescent="0.2">
      <c r="A162" s="61">
        <v>9</v>
      </c>
      <c r="B162" s="63"/>
      <c r="C162" s="63"/>
      <c r="D162" s="62"/>
      <c r="E162" s="62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67"/>
    </row>
    <row r="163" spans="1:154" s="68" customFormat="1" x14ac:dyDescent="0.2">
      <c r="A163" s="61">
        <v>10</v>
      </c>
      <c r="B163" s="64"/>
      <c r="C163" s="63"/>
      <c r="D163" s="62"/>
      <c r="E163" s="62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3"/>
      <c r="EF163" s="23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  <c r="EU163" s="23"/>
      <c r="EV163" s="23"/>
      <c r="EW163" s="23"/>
      <c r="EX163" s="67"/>
    </row>
    <row r="164" spans="1:154" s="68" customFormat="1" x14ac:dyDescent="0.2">
      <c r="A164" s="61">
        <v>11</v>
      </c>
      <c r="B164" s="64"/>
      <c r="C164" s="63"/>
      <c r="D164" s="62"/>
      <c r="E164" s="62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3"/>
      <c r="EF164" s="23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  <c r="ER164" s="23"/>
      <c r="ES164" s="23"/>
      <c r="ET164" s="23"/>
      <c r="EU164" s="23"/>
      <c r="EV164" s="23"/>
      <c r="EW164" s="23"/>
      <c r="EX164" s="67"/>
    </row>
    <row r="166" spans="1:154" ht="15.75" x14ac:dyDescent="0.25">
      <c r="A166" s="189"/>
      <c r="B166" s="190"/>
      <c r="C166" s="190"/>
      <c r="D166" s="191"/>
      <c r="E166" s="191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</row>
    <row r="167" spans="1:154" ht="15.75" x14ac:dyDescent="0.25">
      <c r="A167" s="189"/>
      <c r="B167" s="43"/>
      <c r="C167" s="43"/>
      <c r="D167" s="43"/>
      <c r="E167" s="43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</row>
    <row r="168" spans="1:154" x14ac:dyDescent="0.2">
      <c r="A168" s="61"/>
      <c r="B168" s="63"/>
      <c r="C168" s="63"/>
      <c r="D168" s="62"/>
      <c r="E168" s="62"/>
    </row>
    <row r="169" spans="1:154" x14ac:dyDescent="0.2">
      <c r="A169" s="61"/>
      <c r="B169" s="63"/>
      <c r="C169" s="63"/>
      <c r="D169" s="62"/>
      <c r="E169" s="62"/>
    </row>
    <row r="170" spans="1:154" x14ac:dyDescent="0.2">
      <c r="A170" s="61"/>
      <c r="B170" s="63"/>
      <c r="C170" s="63"/>
      <c r="D170" s="62"/>
      <c r="E170" s="62"/>
    </row>
    <row r="171" spans="1:154" x14ac:dyDescent="0.2">
      <c r="A171" s="61"/>
      <c r="B171" s="63"/>
      <c r="C171" s="63"/>
      <c r="D171" s="62"/>
      <c r="E171" s="62"/>
    </row>
    <row r="172" spans="1:154" x14ac:dyDescent="0.2">
      <c r="A172" s="61"/>
      <c r="B172" s="63"/>
      <c r="C172" s="63"/>
      <c r="D172" s="62"/>
      <c r="E172" s="62"/>
    </row>
    <row r="173" spans="1:154" x14ac:dyDescent="0.2">
      <c r="A173" s="61"/>
      <c r="B173" s="63"/>
      <c r="C173" s="63"/>
      <c r="D173" s="62"/>
      <c r="E173" s="62"/>
    </row>
    <row r="174" spans="1:154" x14ac:dyDescent="0.2">
      <c r="A174" s="61"/>
      <c r="B174" s="63"/>
      <c r="C174" s="63"/>
      <c r="D174" s="62"/>
      <c r="E174" s="62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  <c r="BV174" s="23"/>
      <c r="BW174" s="23"/>
      <c r="BX174" s="23"/>
      <c r="BY174" s="23"/>
      <c r="BZ174" s="23"/>
      <c r="CA174" s="23"/>
      <c r="CB174" s="23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  <c r="DZ174" s="23"/>
      <c r="EA174" s="23"/>
      <c r="EB174" s="23"/>
      <c r="EC174" s="23"/>
      <c r="ED174" s="23"/>
      <c r="EE174" s="23"/>
      <c r="EF174" s="23"/>
      <c r="EG174" s="23"/>
      <c r="EH174" s="23"/>
      <c r="EI174" s="23"/>
      <c r="EJ174" s="23"/>
      <c r="EK174" s="23"/>
      <c r="EL174" s="23"/>
      <c r="EM174" s="23"/>
      <c r="EN174" s="23"/>
      <c r="EO174" s="23"/>
      <c r="EP174" s="23"/>
      <c r="EQ174" s="23"/>
      <c r="ER174" s="23"/>
      <c r="ES174" s="23"/>
      <c r="ET174" s="23"/>
      <c r="EU174" s="23"/>
      <c r="EV174" s="23"/>
      <c r="EW174" s="23"/>
    </row>
    <row r="175" spans="1:154" s="68" customFormat="1" x14ac:dyDescent="0.2">
      <c r="A175" s="61"/>
      <c r="B175" s="63"/>
      <c r="C175" s="63"/>
      <c r="D175" s="62"/>
      <c r="E175" s="62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  <c r="BV175" s="23"/>
      <c r="BW175" s="23"/>
      <c r="BX175" s="23"/>
      <c r="BY175" s="23"/>
      <c r="BZ175" s="23"/>
      <c r="CA175" s="23"/>
      <c r="CB175" s="23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  <c r="DT175" s="23"/>
      <c r="DU175" s="23"/>
      <c r="DV175" s="23"/>
      <c r="DW175" s="23"/>
      <c r="DX175" s="23"/>
      <c r="DY175" s="23"/>
      <c r="DZ175" s="23"/>
      <c r="EA175" s="23"/>
      <c r="EB175" s="23"/>
      <c r="EC175" s="23"/>
      <c r="ED175" s="23"/>
      <c r="EE175" s="23"/>
      <c r="EF175" s="23"/>
      <c r="EG175" s="23"/>
      <c r="EH175" s="23"/>
      <c r="EI175" s="23"/>
      <c r="EJ175" s="23"/>
      <c r="EK175" s="23"/>
      <c r="EL175" s="23"/>
      <c r="EM175" s="23"/>
      <c r="EN175" s="23"/>
      <c r="EO175" s="23"/>
      <c r="EP175" s="23"/>
      <c r="EQ175" s="23"/>
      <c r="ER175" s="23"/>
      <c r="ES175" s="23"/>
      <c r="ET175" s="23"/>
      <c r="EU175" s="23"/>
      <c r="EV175" s="23"/>
      <c r="EW175" s="23"/>
      <c r="EX175" s="67"/>
    </row>
    <row r="176" spans="1:154" s="68" customFormat="1" x14ac:dyDescent="0.2">
      <c r="A176" s="61"/>
      <c r="B176" s="63"/>
      <c r="C176" s="63"/>
      <c r="D176" s="62"/>
      <c r="E176" s="62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3"/>
      <c r="EE176" s="23"/>
      <c r="EF176" s="23"/>
      <c r="EG176" s="23"/>
      <c r="EH176" s="23"/>
      <c r="EI176" s="23"/>
      <c r="EJ176" s="23"/>
      <c r="EK176" s="23"/>
      <c r="EL176" s="23"/>
      <c r="EM176" s="23"/>
      <c r="EN176" s="23"/>
      <c r="EO176" s="23"/>
      <c r="EP176" s="23"/>
      <c r="EQ176" s="23"/>
      <c r="ER176" s="23"/>
      <c r="ES176" s="23"/>
      <c r="ET176" s="23"/>
      <c r="EU176" s="23"/>
      <c r="EV176" s="23"/>
      <c r="EW176" s="23"/>
      <c r="EX176" s="67"/>
    </row>
    <row r="177" spans="1:154" s="68" customFormat="1" x14ac:dyDescent="0.2">
      <c r="A177" s="61"/>
      <c r="B177" s="64"/>
      <c r="C177" s="63"/>
      <c r="D177" s="62"/>
      <c r="E177" s="62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  <c r="EB177" s="23"/>
      <c r="EC177" s="23"/>
      <c r="ED177" s="23"/>
      <c r="EE177" s="23"/>
      <c r="EF177" s="23"/>
      <c r="EG177" s="23"/>
      <c r="EH177" s="23"/>
      <c r="EI177" s="23"/>
      <c r="EJ177" s="23"/>
      <c r="EK177" s="23"/>
      <c r="EL177" s="23"/>
      <c r="EM177" s="23"/>
      <c r="EN177" s="23"/>
      <c r="EO177" s="23"/>
      <c r="EP177" s="23"/>
      <c r="EQ177" s="23"/>
      <c r="ER177" s="23"/>
      <c r="ES177" s="23"/>
      <c r="ET177" s="23"/>
      <c r="EU177" s="23"/>
      <c r="EV177" s="23"/>
      <c r="EW177" s="23"/>
      <c r="EX177" s="67"/>
    </row>
    <row r="178" spans="1:154" s="68" customFormat="1" x14ac:dyDescent="0.2">
      <c r="A178" s="61"/>
      <c r="B178" s="64"/>
      <c r="C178" s="63"/>
      <c r="D178" s="62"/>
      <c r="E178" s="62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3"/>
      <c r="EF178" s="23"/>
      <c r="EG178" s="23"/>
      <c r="EH178" s="23"/>
      <c r="EI178" s="23"/>
      <c r="EJ178" s="23"/>
      <c r="EK178" s="23"/>
      <c r="EL178" s="23"/>
      <c r="EM178" s="23"/>
      <c r="EN178" s="23"/>
      <c r="EO178" s="23"/>
      <c r="EP178" s="23"/>
      <c r="EQ178" s="23"/>
      <c r="ER178" s="23"/>
      <c r="ES178" s="23"/>
      <c r="ET178" s="23"/>
      <c r="EU178" s="23"/>
      <c r="EV178" s="23"/>
      <c r="EW178" s="23"/>
      <c r="EX178" s="67"/>
    </row>
  </sheetData>
  <mergeCells count="36">
    <mergeCell ref="D9:E9"/>
    <mergeCell ref="B9:C9"/>
    <mergeCell ref="A9:A10"/>
    <mergeCell ref="A24:A25"/>
    <mergeCell ref="B24:C24"/>
    <mergeCell ref="D24:E24"/>
    <mergeCell ref="A37:A38"/>
    <mergeCell ref="B37:C37"/>
    <mergeCell ref="D37:E37"/>
    <mergeCell ref="A52:A53"/>
    <mergeCell ref="B52:C52"/>
    <mergeCell ref="D52:E52"/>
    <mergeCell ref="A67:A68"/>
    <mergeCell ref="B67:C67"/>
    <mergeCell ref="D67:E67"/>
    <mergeCell ref="A81:A82"/>
    <mergeCell ref="B81:C81"/>
    <mergeCell ref="D81:E81"/>
    <mergeCell ref="A95:A96"/>
    <mergeCell ref="B95:C95"/>
    <mergeCell ref="D95:E95"/>
    <mergeCell ref="A109:A110"/>
    <mergeCell ref="B109:C109"/>
    <mergeCell ref="D109:E109"/>
    <mergeCell ref="A123:A124"/>
    <mergeCell ref="B123:C123"/>
    <mergeCell ref="D123:E123"/>
    <mergeCell ref="A137:A138"/>
    <mergeCell ref="B137:C137"/>
    <mergeCell ref="D137:E137"/>
    <mergeCell ref="A152:A153"/>
    <mergeCell ref="B152:C152"/>
    <mergeCell ref="D152:E152"/>
    <mergeCell ref="A166:A167"/>
    <mergeCell ref="B166:C166"/>
    <mergeCell ref="D166:E166"/>
  </mergeCells>
  <phoneticPr fontId="0" type="noConversion"/>
  <pageMargins left="0.41" right="0.33" top="0.42" bottom="0.38" header="0.26" footer="0.28999999999999998"/>
  <pageSetup paperSize="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11</vt:i4>
      </vt:variant>
    </vt:vector>
  </HeadingPairs>
  <TitlesOfParts>
    <vt:vector size="11" baseType="lpstr">
      <vt:lpstr>Kraul</vt:lpstr>
      <vt:lpstr>Brust</vt:lpstr>
      <vt:lpstr>Rücken</vt:lpstr>
      <vt:lpstr>Delphin</vt:lpstr>
      <vt:lpstr>50</vt:lpstr>
      <vt:lpstr>100</vt:lpstr>
      <vt:lpstr>400</vt:lpstr>
      <vt:lpstr>1500</vt:lpstr>
      <vt:lpstr>Frequenzstufentest</vt:lpstr>
      <vt:lpstr>Wellenförmig</vt:lpstr>
      <vt:lpstr>Stundenübersicht</vt:lpstr>
    </vt:vector>
  </TitlesOfParts>
  <Company>Universität Innsbruck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c62181</dc:creator>
  <cp:lastModifiedBy>Schindelwig, Kurt</cp:lastModifiedBy>
  <cp:lastPrinted>2019-01-09T13:49:36Z</cp:lastPrinted>
  <dcterms:created xsi:type="dcterms:W3CDTF">2001-08-22T06:25:17Z</dcterms:created>
  <dcterms:modified xsi:type="dcterms:W3CDTF">2023-11-02T09:51:20Z</dcterms:modified>
</cp:coreProperties>
</file>