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hre\Biomechanische Messmethoden\Medilogic\Stappone\"/>
    </mc:Choice>
  </mc:AlternateContent>
  <bookViews>
    <workbookView xWindow="0" yWindow="0" windowWidth="28800" windowHeight="11865"/>
  </bookViews>
  <sheets>
    <sheet name="Fit und Formelsamml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 s="1"/>
  <c r="I40" i="1"/>
  <c r="H40" i="1"/>
  <c r="H39" i="1"/>
  <c r="I39" i="1" s="1"/>
  <c r="H38" i="1"/>
  <c r="I38" i="1" s="1"/>
  <c r="H37" i="1"/>
  <c r="I37" i="1" s="1"/>
  <c r="H36" i="1"/>
  <c r="I36" i="1" s="1"/>
  <c r="C35" i="1"/>
  <c r="I35" i="1" s="1"/>
  <c r="C34" i="1"/>
  <c r="I34" i="1" s="1"/>
  <c r="C33" i="1"/>
  <c r="I33" i="1" s="1"/>
  <c r="C32" i="1"/>
  <c r="I32" i="1" s="1"/>
  <c r="C31" i="1"/>
  <c r="I31" i="1" s="1"/>
  <c r="C30" i="1"/>
  <c r="I30" i="1" s="1"/>
  <c r="C29" i="1"/>
  <c r="I29" i="1" s="1"/>
  <c r="C28" i="1"/>
  <c r="I28" i="1" s="1"/>
  <c r="C27" i="1"/>
  <c r="I27" i="1" s="1"/>
  <c r="E26" i="1"/>
  <c r="I26" i="1" s="1"/>
  <c r="E25" i="1"/>
  <c r="I25" i="1" s="1"/>
  <c r="I24" i="1"/>
  <c r="E24" i="1"/>
  <c r="E23" i="1"/>
  <c r="I23" i="1" s="1"/>
  <c r="I22" i="1"/>
  <c r="G22" i="1"/>
  <c r="G21" i="1"/>
  <c r="I21" i="1" s="1"/>
  <c r="I20" i="1"/>
  <c r="G20" i="1"/>
  <c r="G19" i="1"/>
  <c r="I19" i="1" s="1"/>
  <c r="I18" i="1"/>
  <c r="F18" i="1"/>
  <c r="F17" i="1"/>
  <c r="I17" i="1" s="1"/>
  <c r="I16" i="1"/>
  <c r="F16" i="1"/>
  <c r="F15" i="1"/>
  <c r="I15" i="1" s="1"/>
</calcChain>
</file>

<file path=xl/sharedStrings.xml><?xml version="1.0" encoding="utf-8"?>
<sst xmlns="http://schemas.openxmlformats.org/spreadsheetml/2006/main" count="63" uniqueCount="54">
  <si>
    <t>Stichprobe</t>
  </si>
  <si>
    <t>Hoyt</t>
  </si>
  <si>
    <r>
      <t>CT=c*v</t>
    </r>
    <r>
      <rPr>
        <vertAlign val="superscript"/>
        <sz val="11"/>
        <color theme="1"/>
        <rFont val="Calibri"/>
        <family val="2"/>
        <scheme val="minor"/>
      </rPr>
      <t>d</t>
    </r>
  </si>
  <si>
    <t>c = 0,635</t>
  </si>
  <si>
    <t>d = -0,653</t>
  </si>
  <si>
    <t>v - Bereich 2-4 m/s</t>
  </si>
  <si>
    <t>n=6</t>
  </si>
  <si>
    <t>79kg</t>
  </si>
  <si>
    <t>Chapman</t>
  </si>
  <si>
    <t>tc=-0,0239*v+0,277</t>
  </si>
  <si>
    <t>frauen</t>
  </si>
  <si>
    <t>v-Bereich 4-5,75 m/s</t>
  </si>
  <si>
    <t>53kg, 168cm, 22y</t>
  </si>
  <si>
    <t>Eliteläufer</t>
  </si>
  <si>
    <t>tc=-0,0198*v+0,269</t>
  </si>
  <si>
    <t>männer</t>
  </si>
  <si>
    <t>v-Bereich 5-7 m/s</t>
  </si>
  <si>
    <t>n= 12</t>
  </si>
  <si>
    <t>8 Elite (65kg, 180cm, 24y) 4 College (72kg, 185cm, 21y)</t>
  </si>
  <si>
    <t>Smith</t>
  </si>
  <si>
    <t>tc=-3,807*v+2,952</t>
  </si>
  <si>
    <t>v-Bereich 0,2-0,5 m/s</t>
  </si>
  <si>
    <t>n=30 (15f 15m)</t>
  </si>
  <si>
    <t>75.8kg, 1.73cm, 30 y</t>
  </si>
  <si>
    <t>gesund</t>
  </si>
  <si>
    <t>Unipersonal, Studenten, Freiwillige</t>
  </si>
  <si>
    <t>keine Sportinfo</t>
  </si>
  <si>
    <t>tc=-0,577*v+1,381</t>
  </si>
  <si>
    <t>v-Bereich 0,5-0,8 m/s</t>
  </si>
  <si>
    <t>Weyand</t>
  </si>
  <si>
    <t>tc=-0,0087*v+0,19</t>
  </si>
  <si>
    <t>r^2 0.58, 30 (m/w)</t>
  </si>
  <si>
    <t>v-Bereich 6-12 m/s</t>
  </si>
  <si>
    <t>n=33 (9f 24m)</t>
  </si>
  <si>
    <t xml:space="preserve">f (61kg) m (74kg) 18-36y, </t>
  </si>
  <si>
    <t>aktive Personen</t>
  </si>
  <si>
    <t>hoyt</t>
  </si>
  <si>
    <r>
      <t>Ruiters (y=c+CT</t>
    </r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</si>
  <si>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t>tc=</t>
  </si>
  <si>
    <t>c = 0,59 +/-0.08</t>
  </si>
  <si>
    <t>d = -0,63 +/-0.08</t>
  </si>
  <si>
    <t>n=14 (6f 8m)</t>
  </si>
  <si>
    <t>71kg, 182cm, 25y</t>
  </si>
  <si>
    <t>2-15h Sport/w</t>
  </si>
  <si>
    <t>tc=-3,2*v+68 (einheiten in % vom gait cycle)</t>
  </si>
  <si>
    <t>a=3,2=(%/m/s)); b = 68=%</t>
  </si>
  <si>
    <t>Kontaktzeit</t>
  </si>
  <si>
    <t>chapman frauen</t>
  </si>
  <si>
    <t>chapman männer</t>
  </si>
  <si>
    <t>ruiters</t>
  </si>
  <si>
    <t>smith &lt; 0,05</t>
  </si>
  <si>
    <t>smith &gt; 0,05</t>
  </si>
  <si>
    <t>weyand</t>
  </si>
  <si>
    <t>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</si>
</sst>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Alignment="1">
      <alignment vertical="center"/>
    </xf>
    <xf numFmtId="2" fontId="2" fillId="0" borderId="0" xfId="0" applyNumberFormat="1" applyFont="1" applyAlignment="1">
      <alignment horizontal="left" vertical="center" readingOrder="1"/>
    </xf>
    <xf numFmtId="164" fontId="0" fillId="0" borderId="0" xfId="0" applyNumberFormat="1"/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'Fit und Formelsammlung'!$B$14</c:f>
              <c:strCache>
                <c:ptCount val="1"/>
                <c:pt idx="0">
                  <c:v>hoyt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'Fit und Formelsammlung'!$A$23:$A$39</c:f>
              <c:numCache>
                <c:formatCode>General</c:formatCode>
                <c:ptCount val="17"/>
                <c:pt idx="0">
                  <c:v>0.4</c:v>
                </c:pt>
                <c:pt idx="1">
                  <c:v>0.35</c:v>
                </c:pt>
                <c:pt idx="2">
                  <c:v>0.3</c:v>
                </c:pt>
                <c:pt idx="3">
                  <c:v>0.25</c:v>
                </c:pt>
                <c:pt idx="4">
                  <c:v>0.18</c:v>
                </c:pt>
                <c:pt idx="5">
                  <c:v>0.17499999999999999</c:v>
                </c:pt>
                <c:pt idx="6">
                  <c:v>0.17</c:v>
                </c:pt>
                <c:pt idx="7">
                  <c:v>0.16500000000000001</c:v>
                </c:pt>
                <c:pt idx="8">
                  <c:v>0.16</c:v>
                </c:pt>
                <c:pt idx="9">
                  <c:v>0.155</c:v>
                </c:pt>
                <c:pt idx="10">
                  <c:v>0.15</c:v>
                </c:pt>
                <c:pt idx="11">
                  <c:v>0.14499999999999999</c:v>
                </c:pt>
                <c:pt idx="12">
                  <c:v>0.14000000000000001</c:v>
                </c:pt>
                <c:pt idx="13">
                  <c:v>0.13500000000000001</c:v>
                </c:pt>
                <c:pt idx="14">
                  <c:v>0.13</c:v>
                </c:pt>
                <c:pt idx="15">
                  <c:v>0.125</c:v>
                </c:pt>
                <c:pt idx="16">
                  <c:v>0.12</c:v>
                </c:pt>
              </c:numCache>
            </c:numRef>
          </c:xVal>
          <c:yVal>
            <c:numRef>
              <c:f>'Fit und Formelsammlung'!$B$23:$B$30</c:f>
              <c:numCache>
                <c:formatCode>General</c:formatCode>
                <c:ptCount val="8"/>
                <c:pt idx="0">
                  <c:v>2.0294189961905538</c:v>
                </c:pt>
                <c:pt idx="1">
                  <c:v>2.4898903145527056</c:v>
                </c:pt>
                <c:pt idx="2">
                  <c:v>3.1528412131672305</c:v>
                </c:pt>
                <c:pt idx="3">
                  <c:v>4.1683075001101217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61-4245-A03B-20F17E1D518F}"/>
            </c:ext>
          </c:extLst>
        </c:ser>
        <c:ser>
          <c:idx val="1"/>
          <c:order val="1"/>
          <c:tx>
            <c:strRef>
              <c:f>'Fit und Formelsammlung'!$C$14</c:f>
              <c:strCache>
                <c:ptCount val="1"/>
                <c:pt idx="0">
                  <c:v>chapman frauen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'Fit und Formelsammlung'!$A$15:$A$39</c:f>
              <c:numCache>
                <c:formatCode>General</c:formatCode>
                <c:ptCount val="25"/>
                <c:pt idx="0">
                  <c:v>2</c:v>
                </c:pt>
                <c:pt idx="1">
                  <c:v>1.6</c:v>
                </c:pt>
                <c:pt idx="2">
                  <c:v>1.3</c:v>
                </c:pt>
                <c:pt idx="3">
                  <c:v>1.1000000000000001</c:v>
                </c:pt>
                <c:pt idx="4">
                  <c:v>1.08</c:v>
                </c:pt>
                <c:pt idx="5">
                  <c:v>1.03</c:v>
                </c:pt>
                <c:pt idx="6">
                  <c:v>0.97</c:v>
                </c:pt>
                <c:pt idx="7">
                  <c:v>0.91500000000000004</c:v>
                </c:pt>
                <c:pt idx="8">
                  <c:v>0.4</c:v>
                </c:pt>
                <c:pt idx="9">
                  <c:v>0.35</c:v>
                </c:pt>
                <c:pt idx="10">
                  <c:v>0.3</c:v>
                </c:pt>
                <c:pt idx="11">
                  <c:v>0.25</c:v>
                </c:pt>
                <c:pt idx="12">
                  <c:v>0.18</c:v>
                </c:pt>
                <c:pt idx="13">
                  <c:v>0.17499999999999999</c:v>
                </c:pt>
                <c:pt idx="14">
                  <c:v>0.17</c:v>
                </c:pt>
                <c:pt idx="15">
                  <c:v>0.16500000000000001</c:v>
                </c:pt>
                <c:pt idx="16">
                  <c:v>0.16</c:v>
                </c:pt>
                <c:pt idx="17">
                  <c:v>0.155</c:v>
                </c:pt>
                <c:pt idx="18">
                  <c:v>0.15</c:v>
                </c:pt>
                <c:pt idx="19">
                  <c:v>0.14499999999999999</c:v>
                </c:pt>
                <c:pt idx="20">
                  <c:v>0.14000000000000001</c:v>
                </c:pt>
                <c:pt idx="21">
                  <c:v>0.13500000000000001</c:v>
                </c:pt>
                <c:pt idx="22">
                  <c:v>0.13</c:v>
                </c:pt>
                <c:pt idx="23">
                  <c:v>0.125</c:v>
                </c:pt>
                <c:pt idx="24">
                  <c:v>0.12</c:v>
                </c:pt>
              </c:numCache>
            </c:numRef>
          </c:xVal>
          <c:yVal>
            <c:numRef>
              <c:f>'Fit und Formelsammlung'!$C$15:$C$39</c:f>
              <c:numCache>
                <c:formatCode>General</c:formatCode>
                <c:ptCount val="25"/>
                <c:pt idx="12">
                  <c:v>4.0585774058577417</c:v>
                </c:pt>
                <c:pt idx="13">
                  <c:v>4.2677824267782443</c:v>
                </c:pt>
                <c:pt idx="14">
                  <c:v>4.476987447698745</c:v>
                </c:pt>
                <c:pt idx="15">
                  <c:v>4.6861924686192475</c:v>
                </c:pt>
                <c:pt idx="16">
                  <c:v>4.8953974895397492</c:v>
                </c:pt>
                <c:pt idx="17">
                  <c:v>5.1046025104602517</c:v>
                </c:pt>
                <c:pt idx="18">
                  <c:v>5.3138075313807542</c:v>
                </c:pt>
                <c:pt idx="19">
                  <c:v>5.5230125523012568</c:v>
                </c:pt>
                <c:pt idx="20">
                  <c:v>5.7322175732217575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61-4245-A03B-20F17E1D518F}"/>
            </c:ext>
          </c:extLst>
        </c:ser>
        <c:ser>
          <c:idx val="2"/>
          <c:order val="2"/>
          <c:tx>
            <c:strRef>
              <c:f>'Fit und Formelsammlung'!$D$14</c:f>
              <c:strCache>
                <c:ptCount val="1"/>
                <c:pt idx="0">
                  <c:v>chapman männer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'Fit und Formelsammlung'!$A$29:$A$39</c:f>
              <c:numCache>
                <c:formatCode>General</c:formatCode>
                <c:ptCount val="11"/>
                <c:pt idx="0">
                  <c:v>0.17</c:v>
                </c:pt>
                <c:pt idx="1">
                  <c:v>0.16500000000000001</c:v>
                </c:pt>
                <c:pt idx="2">
                  <c:v>0.16</c:v>
                </c:pt>
                <c:pt idx="3">
                  <c:v>0.155</c:v>
                </c:pt>
                <c:pt idx="4">
                  <c:v>0.15</c:v>
                </c:pt>
                <c:pt idx="5">
                  <c:v>0.14499999999999999</c:v>
                </c:pt>
                <c:pt idx="6">
                  <c:v>0.14000000000000001</c:v>
                </c:pt>
                <c:pt idx="7">
                  <c:v>0.13500000000000001</c:v>
                </c:pt>
                <c:pt idx="8">
                  <c:v>0.13</c:v>
                </c:pt>
                <c:pt idx="9">
                  <c:v>0.125</c:v>
                </c:pt>
                <c:pt idx="10">
                  <c:v>0.12</c:v>
                </c:pt>
              </c:numCache>
            </c:numRef>
          </c:xVal>
          <c:yVal>
            <c:numRef>
              <c:f>'Fit und Formelsammlung'!$D$29:$D$39</c:f>
              <c:numCache>
                <c:formatCode>General</c:formatCode>
                <c:ptCount val="11"/>
                <c:pt idx="0">
                  <c:v>5</c:v>
                </c:pt>
                <c:pt idx="1">
                  <c:v>5.2525252525252526</c:v>
                </c:pt>
                <c:pt idx="2">
                  <c:v>5.5050505050505052</c:v>
                </c:pt>
                <c:pt idx="3">
                  <c:v>5.7575757575757578</c:v>
                </c:pt>
                <c:pt idx="4">
                  <c:v>6.0101010101010104</c:v>
                </c:pt>
                <c:pt idx="5">
                  <c:v>6.2626262626262639</c:v>
                </c:pt>
                <c:pt idx="6">
                  <c:v>6.5151515151515147</c:v>
                </c:pt>
                <c:pt idx="7">
                  <c:v>6.7676767676767673</c:v>
                </c:pt>
                <c:pt idx="8">
                  <c:v>7.0202020202020199</c:v>
                </c:pt>
                <c:pt idx="9">
                  <c:v>7.2727272727272734</c:v>
                </c:pt>
                <c:pt idx="10">
                  <c:v>7.525252525252526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61-4245-A03B-20F17E1D518F}"/>
            </c:ext>
          </c:extLst>
        </c:ser>
        <c:ser>
          <c:idx val="3"/>
          <c:order val="3"/>
          <c:tx>
            <c:strRef>
              <c:f>'Fit und Formelsammlung'!$E$14</c:f>
              <c:strCache>
                <c:ptCount val="1"/>
                <c:pt idx="0">
                  <c:v>ruiters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'Fit und Formelsammlung'!$A$23:$A$27</c:f>
              <c:numCache>
                <c:formatCode>General</c:formatCode>
                <c:ptCount val="5"/>
                <c:pt idx="0">
                  <c:v>0.4</c:v>
                </c:pt>
                <c:pt idx="1">
                  <c:v>0.35</c:v>
                </c:pt>
                <c:pt idx="2">
                  <c:v>0.3</c:v>
                </c:pt>
                <c:pt idx="3">
                  <c:v>0.25</c:v>
                </c:pt>
                <c:pt idx="4">
                  <c:v>0.18</c:v>
                </c:pt>
              </c:numCache>
            </c:numRef>
          </c:xVal>
          <c:yVal>
            <c:numRef>
              <c:f>'Fit und Formelsammlung'!$E$23:$E$27</c:f>
              <c:numCache>
                <c:formatCode>General</c:formatCode>
                <c:ptCount val="5"/>
                <c:pt idx="0">
                  <c:v>1.8532066151085105</c:v>
                </c:pt>
                <c:pt idx="1">
                  <c:v>2.2907334166753621</c:v>
                </c:pt>
                <c:pt idx="2">
                  <c:v>2.9257640327560805</c:v>
                </c:pt>
                <c:pt idx="3">
                  <c:v>3.9077233885466418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61-4245-A03B-20F17E1D518F}"/>
            </c:ext>
          </c:extLst>
        </c:ser>
        <c:ser>
          <c:idx val="4"/>
          <c:order val="4"/>
          <c:tx>
            <c:strRef>
              <c:f>'Fit und Formelsammlung'!$F$14</c:f>
              <c:strCache>
                <c:ptCount val="1"/>
                <c:pt idx="0">
                  <c:v>smith &lt; 0,05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'Fit und Formelsammlung'!$A$15:$A$18</c:f>
              <c:numCache>
                <c:formatCode>General</c:formatCode>
                <c:ptCount val="4"/>
                <c:pt idx="0">
                  <c:v>2</c:v>
                </c:pt>
                <c:pt idx="1">
                  <c:v>1.6</c:v>
                </c:pt>
                <c:pt idx="2">
                  <c:v>1.3</c:v>
                </c:pt>
                <c:pt idx="3">
                  <c:v>1.1000000000000001</c:v>
                </c:pt>
              </c:numCache>
            </c:numRef>
          </c:xVal>
          <c:yVal>
            <c:numRef>
              <c:f>'Fit und Formelsammlung'!$F$15:$F$18</c:f>
              <c:numCache>
                <c:formatCode>General</c:formatCode>
                <c:ptCount val="4"/>
                <c:pt idx="0">
                  <c:v>0.25006566850538481</c:v>
                </c:pt>
                <c:pt idx="1">
                  <c:v>0.35513527712109272</c:v>
                </c:pt>
                <c:pt idx="2">
                  <c:v>0.43393748358287365</c:v>
                </c:pt>
                <c:pt idx="3">
                  <c:v>0.48647228789072761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061-4245-A03B-20F17E1D518F}"/>
            </c:ext>
          </c:extLst>
        </c:ser>
        <c:ser>
          <c:idx val="5"/>
          <c:order val="5"/>
          <c:tx>
            <c:strRef>
              <c:f>'Fit und Formelsammlung'!$G$14</c:f>
              <c:strCache>
                <c:ptCount val="1"/>
                <c:pt idx="0">
                  <c:v>smith &gt; 0,05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'Fit und Formelsammlung'!$A$19:$A$22</c:f>
              <c:numCache>
                <c:formatCode>General</c:formatCode>
                <c:ptCount val="4"/>
                <c:pt idx="0">
                  <c:v>1.08</c:v>
                </c:pt>
                <c:pt idx="1">
                  <c:v>1.03</c:v>
                </c:pt>
                <c:pt idx="2">
                  <c:v>0.97</c:v>
                </c:pt>
                <c:pt idx="3">
                  <c:v>0.91500000000000004</c:v>
                </c:pt>
              </c:numCache>
            </c:numRef>
          </c:xVal>
          <c:yVal>
            <c:numRef>
              <c:f>'Fit und Formelsammlung'!$G$19:$G$22</c:f>
              <c:numCache>
                <c:formatCode>General</c:formatCode>
                <c:ptCount val="4"/>
                <c:pt idx="0">
                  <c:v>0.52166377816291154</c:v>
                </c:pt>
                <c:pt idx="1">
                  <c:v>0.60831889081455803</c:v>
                </c:pt>
                <c:pt idx="2">
                  <c:v>0.71230502599653389</c:v>
                </c:pt>
                <c:pt idx="3">
                  <c:v>0.80762564991334485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061-4245-A03B-20F17E1D518F}"/>
            </c:ext>
          </c:extLst>
        </c:ser>
        <c:ser>
          <c:idx val="6"/>
          <c:order val="6"/>
          <c:tx>
            <c:strRef>
              <c:f>'Fit und Formelsammlung'!$H$14</c:f>
              <c:strCache>
                <c:ptCount val="1"/>
                <c:pt idx="0">
                  <c:v>weyand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'Fit und Formelsammlung'!$A$36:$A$41</c:f>
              <c:numCache>
                <c:formatCode>General</c:formatCode>
                <c:ptCount val="6"/>
                <c:pt idx="0">
                  <c:v>0.13500000000000001</c:v>
                </c:pt>
                <c:pt idx="1">
                  <c:v>0.13</c:v>
                </c:pt>
                <c:pt idx="2">
                  <c:v>0.125</c:v>
                </c:pt>
                <c:pt idx="3">
                  <c:v>0.12</c:v>
                </c:pt>
                <c:pt idx="4">
                  <c:v>0.1</c:v>
                </c:pt>
                <c:pt idx="5">
                  <c:v>8.5000000000000006E-2</c:v>
                </c:pt>
              </c:numCache>
            </c:numRef>
          </c:xVal>
          <c:yVal>
            <c:numRef>
              <c:f>'Fit und Formelsammlung'!$H$36:$H$41</c:f>
              <c:numCache>
                <c:formatCode>General</c:formatCode>
                <c:ptCount val="6"/>
                <c:pt idx="0">
                  <c:v>6.3218390804597702</c:v>
                </c:pt>
                <c:pt idx="1">
                  <c:v>6.8965517241379315</c:v>
                </c:pt>
                <c:pt idx="2">
                  <c:v>7.4712643678160928</c:v>
                </c:pt>
                <c:pt idx="3">
                  <c:v>8.045977011494255</c:v>
                </c:pt>
                <c:pt idx="4">
                  <c:v>10.344827586206897</c:v>
                </c:pt>
                <c:pt idx="5">
                  <c:v>12.068965517241379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061-4245-A03B-20F17E1D518F}"/>
            </c:ext>
          </c:extLst>
        </c:ser>
        <c:ser>
          <c:idx val="7"/>
          <c:order val="7"/>
          <c:tx>
            <c:v>Means</c:v>
          </c:tx>
          <c:trendline>
            <c:trendlineType val="power"/>
            <c:dispRSqr val="0"/>
            <c:dispEq val="1"/>
            <c:trendlineLbl>
              <c:layout>
                <c:manualLayout>
                  <c:x val="-0.39640141070147089"/>
                  <c:y val="-0.2042360671371841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000" baseline="0"/>
                      <a:t>y = 0,6205x</a:t>
                    </a:r>
                    <a:r>
                      <a:rPr lang="en-US" sz="2000" baseline="30000"/>
                      <a:t>-1,185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'Fit und Formelsammlung'!$A$15:$A$41</c:f>
              <c:numCache>
                <c:formatCode>General</c:formatCode>
                <c:ptCount val="27"/>
                <c:pt idx="0">
                  <c:v>2</c:v>
                </c:pt>
                <c:pt idx="1">
                  <c:v>1.6</c:v>
                </c:pt>
                <c:pt idx="2">
                  <c:v>1.3</c:v>
                </c:pt>
                <c:pt idx="3">
                  <c:v>1.1000000000000001</c:v>
                </c:pt>
                <c:pt idx="4">
                  <c:v>1.08</c:v>
                </c:pt>
                <c:pt idx="5">
                  <c:v>1.03</c:v>
                </c:pt>
                <c:pt idx="6">
                  <c:v>0.97</c:v>
                </c:pt>
                <c:pt idx="7">
                  <c:v>0.91500000000000004</c:v>
                </c:pt>
                <c:pt idx="8">
                  <c:v>0.4</c:v>
                </c:pt>
                <c:pt idx="9">
                  <c:v>0.35</c:v>
                </c:pt>
                <c:pt idx="10">
                  <c:v>0.3</c:v>
                </c:pt>
                <c:pt idx="11">
                  <c:v>0.25</c:v>
                </c:pt>
                <c:pt idx="12">
                  <c:v>0.18</c:v>
                </c:pt>
                <c:pt idx="13">
                  <c:v>0.17499999999999999</c:v>
                </c:pt>
                <c:pt idx="14">
                  <c:v>0.17</c:v>
                </c:pt>
                <c:pt idx="15">
                  <c:v>0.16500000000000001</c:v>
                </c:pt>
                <c:pt idx="16">
                  <c:v>0.16</c:v>
                </c:pt>
                <c:pt idx="17">
                  <c:v>0.155</c:v>
                </c:pt>
                <c:pt idx="18">
                  <c:v>0.15</c:v>
                </c:pt>
                <c:pt idx="19">
                  <c:v>0.14499999999999999</c:v>
                </c:pt>
                <c:pt idx="20">
                  <c:v>0.14000000000000001</c:v>
                </c:pt>
                <c:pt idx="21">
                  <c:v>0.13500000000000001</c:v>
                </c:pt>
                <c:pt idx="22">
                  <c:v>0.13</c:v>
                </c:pt>
                <c:pt idx="23">
                  <c:v>0.125</c:v>
                </c:pt>
                <c:pt idx="24">
                  <c:v>0.12</c:v>
                </c:pt>
                <c:pt idx="25">
                  <c:v>0.1</c:v>
                </c:pt>
                <c:pt idx="26">
                  <c:v>8.5000000000000006E-2</c:v>
                </c:pt>
              </c:numCache>
            </c:numRef>
          </c:xVal>
          <c:yVal>
            <c:numRef>
              <c:f>'Fit und Formelsammlung'!$I$15:$I$41</c:f>
              <c:numCache>
                <c:formatCode>General</c:formatCode>
                <c:ptCount val="27"/>
                <c:pt idx="0">
                  <c:v>0.25006566850538481</c:v>
                </c:pt>
                <c:pt idx="1">
                  <c:v>0.35513527712109272</c:v>
                </c:pt>
                <c:pt idx="2">
                  <c:v>0.43393748358287365</c:v>
                </c:pt>
                <c:pt idx="3">
                  <c:v>0.48647228789072761</c:v>
                </c:pt>
                <c:pt idx="4">
                  <c:v>0.52166377816291154</c:v>
                </c:pt>
                <c:pt idx="5">
                  <c:v>0.60831889081455803</c:v>
                </c:pt>
                <c:pt idx="6">
                  <c:v>0.71230502599653389</c:v>
                </c:pt>
                <c:pt idx="7">
                  <c:v>0.80762564991334485</c:v>
                </c:pt>
                <c:pt idx="8">
                  <c:v>1.9413128056495321</c:v>
                </c:pt>
                <c:pt idx="9">
                  <c:v>2.3903118656140339</c:v>
                </c:pt>
                <c:pt idx="10">
                  <c:v>3.0393026229616558</c:v>
                </c:pt>
                <c:pt idx="11">
                  <c:v>4.0380154443283818</c:v>
                </c:pt>
                <c:pt idx="12">
                  <c:v>4.0585774058577417</c:v>
                </c:pt>
                <c:pt idx="13">
                  <c:v>4.2677824267782443</c:v>
                </c:pt>
                <c:pt idx="14">
                  <c:v>4.7384937238493725</c:v>
                </c:pt>
                <c:pt idx="15">
                  <c:v>4.9693588605722496</c:v>
                </c:pt>
                <c:pt idx="16">
                  <c:v>5.2002239972951276</c:v>
                </c:pt>
                <c:pt idx="17">
                  <c:v>5.4310891340180047</c:v>
                </c:pt>
                <c:pt idx="18">
                  <c:v>5.6619542707408819</c:v>
                </c:pt>
                <c:pt idx="19">
                  <c:v>5.8928194074637599</c:v>
                </c:pt>
                <c:pt idx="20">
                  <c:v>6.1236845441866361</c:v>
                </c:pt>
                <c:pt idx="21">
                  <c:v>6.5447579240682687</c:v>
                </c:pt>
                <c:pt idx="22">
                  <c:v>6.9583768721699757</c:v>
                </c:pt>
                <c:pt idx="23">
                  <c:v>7.3719958202716835</c:v>
                </c:pt>
                <c:pt idx="24">
                  <c:v>7.7856147683733905</c:v>
                </c:pt>
                <c:pt idx="25">
                  <c:v>10.344827586206897</c:v>
                </c:pt>
                <c:pt idx="26">
                  <c:v>12.068965517241379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061-4245-A03B-20F17E1D5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73120"/>
        <c:axId val="108233856"/>
      </c:scatterChart>
      <c:valAx>
        <c:axId val="106773120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Kontaktzeit [s]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233856"/>
        <c:crosses val="autoZero"/>
        <c:crossBetween val="midCat"/>
      </c:valAx>
      <c:valAx>
        <c:axId val="108233856"/>
        <c:scaling>
          <c:orientation val="minMax"/>
          <c:max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Geschwindigkeit [m/s]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77312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520095</xdr:colOff>
      <xdr:row>12</xdr:row>
      <xdr:rowOff>59569</xdr:rowOff>
    </xdr:from>
    <xdr:to>
      <xdr:col>18</xdr:col>
      <xdr:colOff>536122</xdr:colOff>
      <xdr:row>46</xdr:row>
      <xdr:rowOff>21468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85" zoomScaleNormal="85" workbookViewId="0">
      <selection activeCell="A49" sqref="A49"/>
    </sheetView>
  </sheetViews>
  <sheetFormatPr baseColWidth="10" defaultRowHeight="15" x14ac:dyDescent="0.25"/>
  <cols>
    <col min="1" max="1" width="14.85546875" customWidth="1"/>
    <col min="3" max="3" width="15.5703125" customWidth="1"/>
    <col min="4" max="4" width="16.7109375" bestFit="1" customWidth="1"/>
    <col min="5" max="5" width="19" bestFit="1" customWidth="1"/>
    <col min="6" max="6" width="13.85546875" bestFit="1" customWidth="1"/>
    <col min="7" max="7" width="16.7109375" customWidth="1"/>
    <col min="8" max="8" width="7.85546875" customWidth="1"/>
    <col min="9" max="9" width="11" customWidth="1"/>
    <col min="21" max="21" width="12.7109375" customWidth="1"/>
    <col min="24" max="24" width="19.85546875" customWidth="1"/>
  </cols>
  <sheetData>
    <row r="1" spans="1:11" x14ac:dyDescent="0.25">
      <c r="F1" t="s">
        <v>0</v>
      </c>
    </row>
    <row r="2" spans="1:11" ht="17.2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11" x14ac:dyDescent="0.25">
      <c r="A3" t="s">
        <v>8</v>
      </c>
      <c r="B3" t="s">
        <v>9</v>
      </c>
      <c r="D3" t="s">
        <v>10</v>
      </c>
      <c r="E3" t="s">
        <v>11</v>
      </c>
      <c r="F3" t="s">
        <v>6</v>
      </c>
      <c r="G3" t="s">
        <v>12</v>
      </c>
      <c r="H3" t="s">
        <v>13</v>
      </c>
    </row>
    <row r="4" spans="1:11" x14ac:dyDescent="0.25">
      <c r="A4" t="s">
        <v>8</v>
      </c>
      <c r="B4" t="s">
        <v>14</v>
      </c>
      <c r="D4" t="s">
        <v>15</v>
      </c>
      <c r="E4" t="s">
        <v>16</v>
      </c>
      <c r="F4" t="s">
        <v>17</v>
      </c>
      <c r="G4" t="s">
        <v>18</v>
      </c>
    </row>
    <row r="5" spans="1:11" x14ac:dyDescent="0.25">
      <c r="A5" t="s">
        <v>19</v>
      </c>
      <c r="B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1" x14ac:dyDescent="0.25">
      <c r="A6" t="s">
        <v>19</v>
      </c>
      <c r="B6" t="s">
        <v>27</v>
      </c>
      <c r="E6" t="s">
        <v>28</v>
      </c>
      <c r="F6" t="s">
        <v>22</v>
      </c>
      <c r="G6" t="s">
        <v>23</v>
      </c>
      <c r="H6" t="s">
        <v>24</v>
      </c>
      <c r="I6" t="s">
        <v>25</v>
      </c>
      <c r="J6" t="s">
        <v>26</v>
      </c>
    </row>
    <row r="7" spans="1:11" x14ac:dyDescent="0.25">
      <c r="A7" t="s">
        <v>29</v>
      </c>
      <c r="B7" t="s">
        <v>30</v>
      </c>
      <c r="D7" t="s">
        <v>31</v>
      </c>
      <c r="E7" t="s">
        <v>32</v>
      </c>
      <c r="F7" t="s">
        <v>33</v>
      </c>
      <c r="G7" t="s">
        <v>34</v>
      </c>
      <c r="I7" t="s">
        <v>35</v>
      </c>
    </row>
    <row r="8" spans="1:11" ht="17.25" x14ac:dyDescent="0.25">
      <c r="A8" t="s">
        <v>37</v>
      </c>
      <c r="B8" t="s">
        <v>38</v>
      </c>
      <c r="C8" t="s">
        <v>39</v>
      </c>
      <c r="D8" t="s">
        <v>40</v>
      </c>
      <c r="E8" t="s">
        <v>5</v>
      </c>
      <c r="F8" t="s">
        <v>41</v>
      </c>
      <c r="G8" t="s">
        <v>42</v>
      </c>
      <c r="H8" t="s">
        <v>43</v>
      </c>
    </row>
    <row r="10" spans="1:11" x14ac:dyDescent="0.25">
      <c r="B10" t="s">
        <v>44</v>
      </c>
    </row>
    <row r="11" spans="1:11" x14ac:dyDescent="0.25">
      <c r="B11" t="s">
        <v>45</v>
      </c>
    </row>
    <row r="14" spans="1:11" x14ac:dyDescent="0.25">
      <c r="A14" s="1" t="s">
        <v>46</v>
      </c>
      <c r="B14" s="1" t="s">
        <v>36</v>
      </c>
      <c r="C14" s="1" t="s">
        <v>47</v>
      </c>
      <c r="D14" s="1" t="s">
        <v>48</v>
      </c>
      <c r="E14" s="1" t="s">
        <v>49</v>
      </c>
      <c r="F14" s="2" t="s">
        <v>50</v>
      </c>
      <c r="G14" s="2" t="s">
        <v>51</v>
      </c>
      <c r="H14" s="2" t="s">
        <v>52</v>
      </c>
      <c r="I14" s="3" t="s">
        <v>53</v>
      </c>
      <c r="K14" s="4"/>
    </row>
    <row r="15" spans="1:11" x14ac:dyDescent="0.25">
      <c r="A15" s="1">
        <v>2</v>
      </c>
      <c r="B15" s="1"/>
      <c r="C15" s="1"/>
      <c r="D15" s="1"/>
      <c r="E15" s="1"/>
      <c r="F15" s="1">
        <f>(A15-2.952)/-3.807</f>
        <v>0.25006566850538481</v>
      </c>
      <c r="G15" s="1"/>
      <c r="H15" s="1"/>
      <c r="I15">
        <f>AVERAGE(B15:H15)</f>
        <v>0.25006566850538481</v>
      </c>
      <c r="K15" s="4"/>
    </row>
    <row r="16" spans="1:11" x14ac:dyDescent="0.25">
      <c r="A16" s="1">
        <v>1.6</v>
      </c>
      <c r="B16" s="1"/>
      <c r="C16" s="1"/>
      <c r="D16" s="1"/>
      <c r="E16" s="1"/>
      <c r="F16" s="1">
        <f t="shared" ref="F16:F18" si="0">(A16-2.952)/-3.807</f>
        <v>0.35513527712109272</v>
      </c>
      <c r="G16" s="1"/>
      <c r="H16" s="1"/>
      <c r="I16">
        <f t="shared" ref="I16:I41" si="1">AVERAGE(B16:H16)</f>
        <v>0.35513527712109272</v>
      </c>
      <c r="K16" s="4"/>
    </row>
    <row r="17" spans="1:22" x14ac:dyDescent="0.25">
      <c r="A17" s="1">
        <v>1.3</v>
      </c>
      <c r="B17" s="1"/>
      <c r="C17" s="1"/>
      <c r="D17" s="1"/>
      <c r="E17" s="1"/>
      <c r="F17" s="1">
        <f t="shared" si="0"/>
        <v>0.43393748358287365</v>
      </c>
      <c r="G17" s="1"/>
      <c r="H17" s="1"/>
      <c r="I17">
        <f t="shared" si="1"/>
        <v>0.43393748358287365</v>
      </c>
      <c r="K17" s="4"/>
    </row>
    <row r="18" spans="1:22" x14ac:dyDescent="0.25">
      <c r="A18" s="1">
        <v>1.1000000000000001</v>
      </c>
      <c r="B18" s="1"/>
      <c r="C18" s="1"/>
      <c r="D18" s="1"/>
      <c r="E18" s="1"/>
      <c r="F18" s="1">
        <f t="shared" si="0"/>
        <v>0.48647228789072761</v>
      </c>
      <c r="G18" s="1"/>
      <c r="H18" s="1"/>
      <c r="I18">
        <f t="shared" si="1"/>
        <v>0.48647228789072761</v>
      </c>
      <c r="K18" s="4"/>
    </row>
    <row r="19" spans="1:22" x14ac:dyDescent="0.25">
      <c r="A19" s="1">
        <v>1.08</v>
      </c>
      <c r="B19" s="1"/>
      <c r="C19" s="1"/>
      <c r="D19" s="1"/>
      <c r="E19" s="1"/>
      <c r="F19" s="1"/>
      <c r="G19" s="1">
        <f t="shared" ref="G19:G22" si="2">(A19-1.381)/-0.577</f>
        <v>0.52166377816291154</v>
      </c>
      <c r="H19" s="1"/>
      <c r="I19">
        <f t="shared" si="1"/>
        <v>0.52166377816291154</v>
      </c>
      <c r="K19" s="4"/>
    </row>
    <row r="20" spans="1:22" x14ac:dyDescent="0.25">
      <c r="A20" s="1">
        <v>1.03</v>
      </c>
      <c r="B20" s="1"/>
      <c r="C20" s="1"/>
      <c r="D20" s="1"/>
      <c r="E20" s="1"/>
      <c r="F20" s="1"/>
      <c r="G20" s="1">
        <f t="shared" si="2"/>
        <v>0.60831889081455803</v>
      </c>
      <c r="H20" s="1"/>
      <c r="I20">
        <f t="shared" si="1"/>
        <v>0.60831889081455803</v>
      </c>
      <c r="K20" s="4"/>
    </row>
    <row r="21" spans="1:22" x14ac:dyDescent="0.25">
      <c r="A21" s="1">
        <v>0.97</v>
      </c>
      <c r="B21" s="1"/>
      <c r="C21" s="1"/>
      <c r="D21" s="1"/>
      <c r="E21" s="1"/>
      <c r="F21" s="1"/>
      <c r="G21" s="1">
        <f t="shared" si="2"/>
        <v>0.71230502599653389</v>
      </c>
      <c r="H21" s="1"/>
      <c r="I21">
        <f t="shared" si="1"/>
        <v>0.71230502599653389</v>
      </c>
      <c r="K21" s="4"/>
    </row>
    <row r="22" spans="1:22" x14ac:dyDescent="0.25">
      <c r="A22" s="1">
        <v>0.91500000000000004</v>
      </c>
      <c r="B22" s="1"/>
      <c r="C22" s="1"/>
      <c r="D22" s="1"/>
      <c r="E22" s="1"/>
      <c r="F22" s="1"/>
      <c r="G22" s="1">
        <f t="shared" si="2"/>
        <v>0.80762564991334485</v>
      </c>
      <c r="H22" s="1"/>
      <c r="I22">
        <f t="shared" si="1"/>
        <v>0.80762564991334485</v>
      </c>
      <c r="K22" s="4"/>
    </row>
    <row r="23" spans="1:22" x14ac:dyDescent="0.25">
      <c r="A23" s="1">
        <v>0.4</v>
      </c>
      <c r="B23" s="1">
        <v>2.0294189961905538</v>
      </c>
      <c r="C23" s="1"/>
      <c r="D23" s="1"/>
      <c r="E23" s="1">
        <f>(1/0.59)^(1/-0.63)*A23^(1/-0.63)</f>
        <v>1.8532066151085105</v>
      </c>
      <c r="F23" s="1"/>
      <c r="G23" s="1"/>
      <c r="H23" s="1"/>
      <c r="I23">
        <f t="shared" si="1"/>
        <v>1.9413128056495321</v>
      </c>
    </row>
    <row r="24" spans="1:22" x14ac:dyDescent="0.25">
      <c r="A24" s="1">
        <v>0.35</v>
      </c>
      <c r="B24" s="1">
        <v>2.4898903145527056</v>
      </c>
      <c r="C24" s="1"/>
      <c r="D24" s="1"/>
      <c r="E24" s="1">
        <f t="shared" ref="E24:E26" si="3">(1/0.59)^(1/-0.63)*A24^(1/-0.63)</f>
        <v>2.2907334166753621</v>
      </c>
      <c r="F24" s="1"/>
      <c r="G24" s="1"/>
      <c r="H24" s="1"/>
      <c r="I24">
        <f t="shared" si="1"/>
        <v>2.3903118656140339</v>
      </c>
    </row>
    <row r="25" spans="1:22" x14ac:dyDescent="0.25">
      <c r="A25" s="1">
        <v>0.3</v>
      </c>
      <c r="B25" s="1">
        <v>3.1528412131672305</v>
      </c>
      <c r="C25" s="1"/>
      <c r="D25" s="1"/>
      <c r="E25" s="1">
        <f t="shared" si="3"/>
        <v>2.9257640327560805</v>
      </c>
      <c r="F25" s="1"/>
      <c r="G25" s="1"/>
      <c r="H25" s="1"/>
      <c r="I25">
        <f t="shared" si="1"/>
        <v>3.0393026229616558</v>
      </c>
      <c r="T25" s="5"/>
      <c r="U25" s="6"/>
      <c r="V25" s="7"/>
    </row>
    <row r="26" spans="1:22" x14ac:dyDescent="0.25">
      <c r="A26" s="1">
        <v>0.25</v>
      </c>
      <c r="B26" s="1">
        <v>4.1683075001101217</v>
      </c>
      <c r="C26" s="1"/>
      <c r="D26" s="1"/>
      <c r="E26" s="1">
        <f t="shared" si="3"/>
        <v>3.9077233885466418</v>
      </c>
      <c r="F26" s="1"/>
      <c r="G26" s="1"/>
      <c r="H26" s="1"/>
      <c r="I26">
        <f t="shared" si="1"/>
        <v>4.0380154443283818</v>
      </c>
      <c r="U26" s="6"/>
      <c r="V26" s="7"/>
    </row>
    <row r="27" spans="1:22" x14ac:dyDescent="0.25">
      <c r="A27" s="1">
        <v>0.18</v>
      </c>
      <c r="B27" s="1"/>
      <c r="C27" s="1">
        <f t="shared" ref="C27:C35" si="4">(A27-0.277)/-0.0239</f>
        <v>4.0585774058577417</v>
      </c>
      <c r="D27" s="1"/>
      <c r="E27" s="1"/>
      <c r="F27" s="1"/>
      <c r="G27" s="1"/>
      <c r="H27" s="1"/>
      <c r="I27">
        <f t="shared" si="1"/>
        <v>4.0585774058577417</v>
      </c>
      <c r="U27" s="6"/>
      <c r="V27" s="7"/>
    </row>
    <row r="28" spans="1:22" x14ac:dyDescent="0.25">
      <c r="A28" s="1">
        <v>0.17499999999999999</v>
      </c>
      <c r="B28" s="1"/>
      <c r="C28" s="1">
        <f t="shared" si="4"/>
        <v>4.2677824267782443</v>
      </c>
      <c r="D28" s="1"/>
      <c r="E28" s="1"/>
      <c r="F28" s="1"/>
      <c r="G28" s="1"/>
      <c r="H28" s="1"/>
      <c r="I28">
        <f t="shared" si="1"/>
        <v>4.2677824267782443</v>
      </c>
      <c r="U28" s="6"/>
      <c r="V28" s="7"/>
    </row>
    <row r="29" spans="1:22" x14ac:dyDescent="0.25">
      <c r="A29" s="1">
        <v>0.17</v>
      </c>
      <c r="B29" s="1"/>
      <c r="C29" s="1">
        <f t="shared" si="4"/>
        <v>4.476987447698745</v>
      </c>
      <c r="D29" s="1">
        <v>5</v>
      </c>
      <c r="E29" s="1"/>
      <c r="F29" s="1"/>
      <c r="G29" s="1"/>
      <c r="H29" s="1"/>
      <c r="I29">
        <f t="shared" si="1"/>
        <v>4.7384937238493725</v>
      </c>
      <c r="U29" s="6"/>
      <c r="V29" s="7"/>
    </row>
    <row r="30" spans="1:22" x14ac:dyDescent="0.25">
      <c r="A30" s="1">
        <v>0.16500000000000001</v>
      </c>
      <c r="B30" s="1"/>
      <c r="C30" s="1">
        <f t="shared" si="4"/>
        <v>4.6861924686192475</v>
      </c>
      <c r="D30" s="1">
        <v>5.2525252525252526</v>
      </c>
      <c r="E30" s="1"/>
      <c r="F30" s="1"/>
      <c r="G30" s="1"/>
      <c r="H30" s="1"/>
      <c r="I30">
        <f t="shared" si="1"/>
        <v>4.9693588605722496</v>
      </c>
      <c r="U30" s="6"/>
      <c r="V30" s="7"/>
    </row>
    <row r="31" spans="1:22" x14ac:dyDescent="0.25">
      <c r="A31" s="1">
        <v>0.16</v>
      </c>
      <c r="B31" s="1"/>
      <c r="C31" s="1">
        <f t="shared" si="4"/>
        <v>4.8953974895397492</v>
      </c>
      <c r="D31" s="1">
        <v>5.5050505050505052</v>
      </c>
      <c r="E31" s="1"/>
      <c r="F31" s="1"/>
      <c r="G31" s="1"/>
      <c r="H31" s="1"/>
      <c r="I31">
        <f t="shared" si="1"/>
        <v>5.2002239972951276</v>
      </c>
      <c r="U31" s="6"/>
      <c r="V31" s="7"/>
    </row>
    <row r="32" spans="1:22" x14ac:dyDescent="0.25">
      <c r="A32" s="1">
        <v>0.155</v>
      </c>
      <c r="B32" s="1"/>
      <c r="C32" s="1">
        <f t="shared" si="4"/>
        <v>5.1046025104602517</v>
      </c>
      <c r="D32" s="1">
        <v>5.7575757575757578</v>
      </c>
      <c r="E32" s="1"/>
      <c r="F32" s="1"/>
      <c r="G32" s="1"/>
      <c r="H32" s="1"/>
      <c r="I32">
        <f t="shared" si="1"/>
        <v>5.4310891340180047</v>
      </c>
      <c r="U32" s="6"/>
      <c r="V32" s="7"/>
    </row>
    <row r="33" spans="1:22" x14ac:dyDescent="0.25">
      <c r="A33" s="1">
        <v>0.15</v>
      </c>
      <c r="B33" s="1"/>
      <c r="C33" s="1">
        <f t="shared" si="4"/>
        <v>5.3138075313807542</v>
      </c>
      <c r="D33" s="1">
        <v>6.0101010101010104</v>
      </c>
      <c r="E33" s="1"/>
      <c r="F33" s="1"/>
      <c r="G33" s="1"/>
      <c r="H33" s="1"/>
      <c r="I33">
        <f t="shared" si="1"/>
        <v>5.6619542707408819</v>
      </c>
      <c r="U33" s="6"/>
      <c r="V33" s="7"/>
    </row>
    <row r="34" spans="1:22" x14ac:dyDescent="0.25">
      <c r="A34" s="1">
        <v>0.14499999999999999</v>
      </c>
      <c r="B34" s="1"/>
      <c r="C34" s="1">
        <f t="shared" si="4"/>
        <v>5.5230125523012568</v>
      </c>
      <c r="D34" s="1">
        <v>6.2626262626262639</v>
      </c>
      <c r="E34" s="1"/>
      <c r="F34" s="1"/>
      <c r="G34" s="1"/>
      <c r="H34" s="1"/>
      <c r="I34">
        <f t="shared" si="1"/>
        <v>5.8928194074637599</v>
      </c>
      <c r="U34" s="6"/>
      <c r="V34" s="7"/>
    </row>
    <row r="35" spans="1:22" x14ac:dyDescent="0.25">
      <c r="A35" s="1">
        <v>0.14000000000000001</v>
      </c>
      <c r="B35" s="1"/>
      <c r="C35" s="1">
        <f t="shared" si="4"/>
        <v>5.7322175732217575</v>
      </c>
      <c r="D35" s="1">
        <v>6.5151515151515147</v>
      </c>
      <c r="E35" s="1"/>
      <c r="F35" s="1"/>
      <c r="G35" s="1"/>
      <c r="H35" s="1"/>
      <c r="I35">
        <f t="shared" si="1"/>
        <v>6.1236845441866361</v>
      </c>
      <c r="U35" s="6"/>
      <c r="V35" s="7"/>
    </row>
    <row r="36" spans="1:22" x14ac:dyDescent="0.25">
      <c r="A36" s="1">
        <v>0.13500000000000001</v>
      </c>
      <c r="B36" s="1"/>
      <c r="C36" s="1"/>
      <c r="D36" s="1">
        <v>6.7676767676767673</v>
      </c>
      <c r="E36" s="1"/>
      <c r="F36" s="1"/>
      <c r="G36" s="1"/>
      <c r="H36" s="1">
        <f t="shared" ref="H36:H41" si="5">(A36-0.19)/-0.0087</f>
        <v>6.3218390804597702</v>
      </c>
      <c r="I36">
        <f t="shared" si="1"/>
        <v>6.5447579240682687</v>
      </c>
      <c r="U36" s="6"/>
      <c r="V36" s="7"/>
    </row>
    <row r="37" spans="1:22" x14ac:dyDescent="0.25">
      <c r="A37" s="1">
        <v>0.13</v>
      </c>
      <c r="B37" s="1"/>
      <c r="C37" s="1"/>
      <c r="D37" s="1">
        <v>7.0202020202020199</v>
      </c>
      <c r="E37" s="1"/>
      <c r="F37" s="1"/>
      <c r="G37" s="1"/>
      <c r="H37" s="1">
        <f t="shared" si="5"/>
        <v>6.8965517241379315</v>
      </c>
      <c r="I37">
        <f t="shared" si="1"/>
        <v>6.9583768721699757</v>
      </c>
      <c r="U37" s="6"/>
      <c r="V37" s="7"/>
    </row>
    <row r="38" spans="1:22" x14ac:dyDescent="0.25">
      <c r="A38" s="1">
        <v>0.125</v>
      </c>
      <c r="B38" s="1"/>
      <c r="C38" s="1"/>
      <c r="D38" s="1">
        <v>7.2727272727272734</v>
      </c>
      <c r="E38" s="1"/>
      <c r="F38" s="1"/>
      <c r="G38" s="1"/>
      <c r="H38" s="1">
        <f t="shared" si="5"/>
        <v>7.4712643678160928</v>
      </c>
      <c r="I38">
        <f t="shared" si="1"/>
        <v>7.3719958202716835</v>
      </c>
      <c r="U38" s="6"/>
      <c r="V38" s="7"/>
    </row>
    <row r="39" spans="1:22" x14ac:dyDescent="0.25">
      <c r="A39" s="1">
        <v>0.12</v>
      </c>
      <c r="B39" s="1"/>
      <c r="C39" s="1"/>
      <c r="D39" s="1">
        <v>7.525252525252526</v>
      </c>
      <c r="E39" s="1"/>
      <c r="F39" s="1"/>
      <c r="G39" s="1"/>
      <c r="H39" s="1">
        <f t="shared" si="5"/>
        <v>8.045977011494255</v>
      </c>
      <c r="I39">
        <f t="shared" si="1"/>
        <v>7.7856147683733905</v>
      </c>
    </row>
    <row r="40" spans="1:22" x14ac:dyDescent="0.25">
      <c r="A40" s="1">
        <v>0.1</v>
      </c>
      <c r="B40" s="1"/>
      <c r="C40" s="1"/>
      <c r="D40" s="1"/>
      <c r="E40" s="1"/>
      <c r="F40" s="1"/>
      <c r="G40" s="1"/>
      <c r="H40" s="1">
        <f t="shared" si="5"/>
        <v>10.344827586206897</v>
      </c>
      <c r="I40">
        <f t="shared" si="1"/>
        <v>10.344827586206897</v>
      </c>
    </row>
    <row r="41" spans="1:22" x14ac:dyDescent="0.25">
      <c r="A41" s="2">
        <v>8.5000000000000006E-2</v>
      </c>
      <c r="B41" s="1"/>
      <c r="C41" s="1"/>
      <c r="D41" s="1"/>
      <c r="E41" s="1"/>
      <c r="F41" s="1"/>
      <c r="G41" s="1"/>
      <c r="H41" s="1">
        <f t="shared" si="5"/>
        <v>12.068965517241379</v>
      </c>
      <c r="I41">
        <f t="shared" si="1"/>
        <v>12.068965517241379</v>
      </c>
    </row>
  </sheetData>
  <conditionalFormatting sqref="C2:D2">
    <cfRule type="duplicateValues" dxfId="1" priority="2"/>
  </conditionalFormatting>
  <conditionalFormatting sqref="C8:D8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Fit und Formelsammlung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Hans-Peter Platzer</dc:creator>
  <cp:lastModifiedBy>Windows-Benutzer</cp:lastModifiedBy>
  <dcterms:created xsi:type="dcterms:W3CDTF">2018-04-30T10:27:23Z</dcterms:created>
  <dcterms:modified xsi:type="dcterms:W3CDTF">2018-05-02T07:11:03Z</dcterms:modified>
</cp:coreProperties>
</file>